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9"/>
  <workbookPr codeName="ThisWorkbook"/>
  <mc:AlternateContent xmlns:mc="http://schemas.openxmlformats.org/markup-compatibility/2006">
    <mc:Choice Requires="x15">
      <x15ac:absPath xmlns:x15ac="http://schemas.microsoft.com/office/spreadsheetml/2010/11/ac" url="C:\Users\user0884\Desktop\"/>
    </mc:Choice>
  </mc:AlternateContent>
  <xr:revisionPtr revIDLastSave="0" documentId="13_ncr:1_{AFB59A92-96DC-4544-B559-4283B8C0D2B7}" xr6:coauthVersionLast="47" xr6:coauthVersionMax="47" xr10:uidLastSave="{00000000-0000-0000-0000-000000000000}"/>
  <workbookProtection workbookAlgorithmName="SHA-512" workbookHashValue="gOgv3pD50xy9t4WqtuqM5wTMS4Bq4mRyWLTEvfayhRzwW8NTSFQ9zdoHbczlKv9ayFrWyf0DEd1alRUlRc3xKw==" workbookSaltValue="p6apLxvIrzjcuyVpOUhF5g==" workbookSpinCount="100000" lockStructure="1"/>
  <bookViews>
    <workbookView xWindow="-110" yWindow="-110" windowWidth="19420" windowHeight="11620" xr2:uid="{00000000-000D-0000-FFFF-FFFF00000000}"/>
  </bookViews>
  <sheets>
    <sheet name="地域経済波及効果を示す説明書" sheetId="13" r:id="rId1"/>
    <sheet name="対象地域の考え方" sheetId="11" r:id="rId2"/>
    <sheet name="Sheet3" sheetId="14" state="hidden" r:id="rId3"/>
  </sheets>
  <definedNames>
    <definedName name="OLE_LINK8" localSheetId="1">対象地域の考え方!$B$70</definedName>
    <definedName name="OLE_LINK8" localSheetId="0">地域経済波及効果を示す説明書!#REF!</definedName>
    <definedName name="_xlnm.Print_Area" localSheetId="1">対象地域の考え方!$A$1:$T$89</definedName>
    <definedName name="_xlnm.Print_Area" localSheetId="0">地域経済波及効果を示す説明書!$A$2:$T$48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14" l="1"/>
  <c r="D9" i="14"/>
  <c r="C9" i="14"/>
  <c r="C16" i="14" s="1"/>
  <c r="B9" i="14"/>
  <c r="AW53" i="14"/>
  <c r="BH53" i="14" s="1"/>
  <c r="BS53" i="14" s="1"/>
  <c r="AV53" i="14"/>
  <c r="BG53" i="14" s="1"/>
  <c r="BR53" i="14" s="1"/>
  <c r="AU53" i="14"/>
  <c r="BF53" i="14" s="1"/>
  <c r="BQ53" i="14" s="1"/>
  <c r="AT53" i="14"/>
  <c r="BE53" i="14" s="1"/>
  <c r="BP53" i="14" s="1"/>
  <c r="AS53" i="14"/>
  <c r="BD53" i="14" s="1"/>
  <c r="BO53" i="14" s="1"/>
  <c r="AR53" i="14"/>
  <c r="BC53" i="14" s="1"/>
  <c r="BN53" i="14" s="1"/>
  <c r="AQ53" i="14"/>
  <c r="BB53" i="14" s="1"/>
  <c r="BM53" i="14" s="1"/>
  <c r="AP53" i="14"/>
  <c r="BA53" i="14" s="1"/>
  <c r="BL53" i="14" s="1"/>
  <c r="AO53" i="14"/>
  <c r="AZ53" i="14" s="1"/>
  <c r="BK53" i="14" s="1"/>
  <c r="AN53" i="14"/>
  <c r="AY53" i="14" s="1"/>
  <c r="BJ53" i="14" s="1"/>
  <c r="AM53" i="14"/>
  <c r="AX53" i="14" s="1"/>
  <c r="BI53" i="14" s="1"/>
  <c r="AW52" i="14"/>
  <c r="BH52" i="14" s="1"/>
  <c r="BS52" i="14" s="1"/>
  <c r="AV52" i="14"/>
  <c r="BG52" i="14" s="1"/>
  <c r="BR52" i="14" s="1"/>
  <c r="AU52" i="14"/>
  <c r="BF52" i="14" s="1"/>
  <c r="BQ52" i="14" s="1"/>
  <c r="AT52" i="14"/>
  <c r="BE52" i="14" s="1"/>
  <c r="BP52" i="14" s="1"/>
  <c r="AS52" i="14"/>
  <c r="BD52" i="14" s="1"/>
  <c r="BO52" i="14" s="1"/>
  <c r="AR52" i="14"/>
  <c r="BC52" i="14" s="1"/>
  <c r="BN52" i="14" s="1"/>
  <c r="AQ52" i="14"/>
  <c r="BB52" i="14" s="1"/>
  <c r="BM52" i="14" s="1"/>
  <c r="AP52" i="14"/>
  <c r="BA52" i="14" s="1"/>
  <c r="BL52" i="14" s="1"/>
  <c r="AO52" i="14"/>
  <c r="AZ52" i="14" s="1"/>
  <c r="BK52" i="14" s="1"/>
  <c r="AN52" i="14"/>
  <c r="AY52" i="14" s="1"/>
  <c r="BJ52" i="14" s="1"/>
  <c r="AM52" i="14"/>
  <c r="AX52" i="14" s="1"/>
  <c r="BI52" i="14" s="1"/>
  <c r="AW51" i="14"/>
  <c r="BH51" i="14" s="1"/>
  <c r="BS51" i="14" s="1"/>
  <c r="AV51" i="14"/>
  <c r="BG51" i="14" s="1"/>
  <c r="BR51" i="14" s="1"/>
  <c r="AU51" i="14"/>
  <c r="BF51" i="14" s="1"/>
  <c r="BQ51" i="14" s="1"/>
  <c r="AT51" i="14"/>
  <c r="BE51" i="14" s="1"/>
  <c r="BP51" i="14" s="1"/>
  <c r="AS51" i="14"/>
  <c r="BD51" i="14" s="1"/>
  <c r="BO51" i="14" s="1"/>
  <c r="AR51" i="14"/>
  <c r="BC51" i="14" s="1"/>
  <c r="BN51" i="14" s="1"/>
  <c r="AQ51" i="14"/>
  <c r="BB51" i="14" s="1"/>
  <c r="BM51" i="14" s="1"/>
  <c r="AP51" i="14"/>
  <c r="BA51" i="14" s="1"/>
  <c r="BL51" i="14" s="1"/>
  <c r="AO51" i="14"/>
  <c r="AZ51" i="14" s="1"/>
  <c r="BK51" i="14" s="1"/>
  <c r="AN51" i="14"/>
  <c r="AY51" i="14" s="1"/>
  <c r="BJ51" i="14" s="1"/>
  <c r="AM51" i="14"/>
  <c r="AX51" i="14" s="1"/>
  <c r="BI51" i="14" s="1"/>
  <c r="AW50" i="14"/>
  <c r="BH50" i="14" s="1"/>
  <c r="BS50" i="14" s="1"/>
  <c r="AV50" i="14"/>
  <c r="BG50" i="14" s="1"/>
  <c r="BR50" i="14" s="1"/>
  <c r="AU50" i="14"/>
  <c r="BF50" i="14" s="1"/>
  <c r="BQ50" i="14" s="1"/>
  <c r="AT50" i="14"/>
  <c r="BE50" i="14" s="1"/>
  <c r="BP50" i="14" s="1"/>
  <c r="AS50" i="14"/>
  <c r="BD50" i="14" s="1"/>
  <c r="BO50" i="14" s="1"/>
  <c r="AR50" i="14"/>
  <c r="BC50" i="14" s="1"/>
  <c r="BN50" i="14" s="1"/>
  <c r="AQ50" i="14"/>
  <c r="BB50" i="14" s="1"/>
  <c r="BM50" i="14" s="1"/>
  <c r="AP50" i="14"/>
  <c r="BA50" i="14" s="1"/>
  <c r="BL50" i="14" s="1"/>
  <c r="AO50" i="14"/>
  <c r="AZ50" i="14" s="1"/>
  <c r="BK50" i="14" s="1"/>
  <c r="AN50" i="14"/>
  <c r="AY50" i="14" s="1"/>
  <c r="BJ50" i="14" s="1"/>
  <c r="AM50" i="14"/>
  <c r="AX50" i="14" s="1"/>
  <c r="BI50" i="14" s="1"/>
  <c r="AW49" i="14"/>
  <c r="BH49" i="14" s="1"/>
  <c r="BS49" i="14" s="1"/>
  <c r="AV49" i="14"/>
  <c r="BG49" i="14" s="1"/>
  <c r="BR49" i="14" s="1"/>
  <c r="AU49" i="14"/>
  <c r="BF49" i="14" s="1"/>
  <c r="BQ49" i="14" s="1"/>
  <c r="AT49" i="14"/>
  <c r="BE49" i="14" s="1"/>
  <c r="BP49" i="14" s="1"/>
  <c r="AS49" i="14"/>
  <c r="BD49" i="14" s="1"/>
  <c r="BO49" i="14" s="1"/>
  <c r="AR49" i="14"/>
  <c r="BC49" i="14" s="1"/>
  <c r="BN49" i="14" s="1"/>
  <c r="AQ49" i="14"/>
  <c r="BB49" i="14" s="1"/>
  <c r="BM49" i="14" s="1"/>
  <c r="AP49" i="14"/>
  <c r="BA49" i="14" s="1"/>
  <c r="BL49" i="14" s="1"/>
  <c r="AO49" i="14"/>
  <c r="AZ49" i="14" s="1"/>
  <c r="BK49" i="14" s="1"/>
  <c r="AN49" i="14"/>
  <c r="AY49" i="14" s="1"/>
  <c r="BJ49" i="14" s="1"/>
  <c r="AM49" i="14"/>
  <c r="AX49" i="14" s="1"/>
  <c r="BI49" i="14" s="1"/>
  <c r="AW48" i="14"/>
  <c r="BH48" i="14" s="1"/>
  <c r="BS48" i="14" s="1"/>
  <c r="AV48" i="14"/>
  <c r="BG48" i="14" s="1"/>
  <c r="BR48" i="14" s="1"/>
  <c r="AU48" i="14"/>
  <c r="BF48" i="14" s="1"/>
  <c r="BQ48" i="14" s="1"/>
  <c r="AT48" i="14"/>
  <c r="BE48" i="14" s="1"/>
  <c r="BP48" i="14" s="1"/>
  <c r="AS48" i="14"/>
  <c r="BD48" i="14" s="1"/>
  <c r="BO48" i="14" s="1"/>
  <c r="AR48" i="14"/>
  <c r="BC48" i="14" s="1"/>
  <c r="BN48" i="14" s="1"/>
  <c r="AQ48" i="14"/>
  <c r="BB48" i="14" s="1"/>
  <c r="BM48" i="14" s="1"/>
  <c r="AP48" i="14"/>
  <c r="BA48" i="14" s="1"/>
  <c r="BL48" i="14" s="1"/>
  <c r="AO48" i="14"/>
  <c r="AZ48" i="14" s="1"/>
  <c r="BK48" i="14" s="1"/>
  <c r="AN48" i="14"/>
  <c r="AY48" i="14" s="1"/>
  <c r="BJ48" i="14" s="1"/>
  <c r="AM48" i="14"/>
  <c r="AX48" i="14" s="1"/>
  <c r="BI48" i="14" s="1"/>
  <c r="AW47" i="14"/>
  <c r="BH47" i="14" s="1"/>
  <c r="BS47" i="14" s="1"/>
  <c r="AV47" i="14"/>
  <c r="BG47" i="14" s="1"/>
  <c r="BR47" i="14" s="1"/>
  <c r="AU47" i="14"/>
  <c r="BF47" i="14" s="1"/>
  <c r="BQ47" i="14" s="1"/>
  <c r="AT47" i="14"/>
  <c r="BE47" i="14" s="1"/>
  <c r="BP47" i="14" s="1"/>
  <c r="AS47" i="14"/>
  <c r="BD47" i="14" s="1"/>
  <c r="BO47" i="14" s="1"/>
  <c r="AR47" i="14"/>
  <c r="BC47" i="14" s="1"/>
  <c r="BN47" i="14" s="1"/>
  <c r="AQ47" i="14"/>
  <c r="BB47" i="14" s="1"/>
  <c r="BM47" i="14" s="1"/>
  <c r="AP47" i="14"/>
  <c r="BA47" i="14" s="1"/>
  <c r="BL47" i="14" s="1"/>
  <c r="AO47" i="14"/>
  <c r="AZ47" i="14" s="1"/>
  <c r="BK47" i="14" s="1"/>
  <c r="AN47" i="14"/>
  <c r="AY47" i="14" s="1"/>
  <c r="BJ47" i="14" s="1"/>
  <c r="AM47" i="14"/>
  <c r="AX47" i="14" s="1"/>
  <c r="BI47" i="14" s="1"/>
  <c r="AW46" i="14"/>
  <c r="BH46" i="14" s="1"/>
  <c r="BS46" i="14" s="1"/>
  <c r="AV46" i="14"/>
  <c r="BG46" i="14" s="1"/>
  <c r="BR46" i="14" s="1"/>
  <c r="AU46" i="14"/>
  <c r="BF46" i="14" s="1"/>
  <c r="BQ46" i="14" s="1"/>
  <c r="AT46" i="14"/>
  <c r="BE46" i="14" s="1"/>
  <c r="BP46" i="14" s="1"/>
  <c r="AS46" i="14"/>
  <c r="BD46" i="14" s="1"/>
  <c r="BO46" i="14" s="1"/>
  <c r="AR46" i="14"/>
  <c r="BC46" i="14" s="1"/>
  <c r="BN46" i="14" s="1"/>
  <c r="AQ46" i="14"/>
  <c r="BB46" i="14" s="1"/>
  <c r="BM46" i="14" s="1"/>
  <c r="AP46" i="14"/>
  <c r="BA46" i="14" s="1"/>
  <c r="BL46" i="14" s="1"/>
  <c r="AO46" i="14"/>
  <c r="AZ46" i="14" s="1"/>
  <c r="BK46" i="14" s="1"/>
  <c r="AN46" i="14"/>
  <c r="AY46" i="14" s="1"/>
  <c r="BJ46" i="14" s="1"/>
  <c r="AM46" i="14"/>
  <c r="AX46" i="14" s="1"/>
  <c r="BI46" i="14" s="1"/>
  <c r="AW45" i="14"/>
  <c r="BH45" i="14" s="1"/>
  <c r="BS45" i="14" s="1"/>
  <c r="AV45" i="14"/>
  <c r="BG45" i="14" s="1"/>
  <c r="BR45" i="14" s="1"/>
  <c r="AU45" i="14"/>
  <c r="BF45" i="14" s="1"/>
  <c r="BQ45" i="14" s="1"/>
  <c r="AT45" i="14"/>
  <c r="BE45" i="14" s="1"/>
  <c r="BP45" i="14" s="1"/>
  <c r="AS45" i="14"/>
  <c r="BD45" i="14" s="1"/>
  <c r="BO45" i="14" s="1"/>
  <c r="AR45" i="14"/>
  <c r="BC45" i="14" s="1"/>
  <c r="BN45" i="14" s="1"/>
  <c r="AQ45" i="14"/>
  <c r="BB45" i="14" s="1"/>
  <c r="BM45" i="14" s="1"/>
  <c r="AP45" i="14"/>
  <c r="BA45" i="14" s="1"/>
  <c r="BL45" i="14" s="1"/>
  <c r="AO45" i="14"/>
  <c r="AZ45" i="14" s="1"/>
  <c r="BK45" i="14" s="1"/>
  <c r="AN45" i="14"/>
  <c r="AY45" i="14" s="1"/>
  <c r="BJ45" i="14" s="1"/>
  <c r="AM45" i="14"/>
  <c r="AX45" i="14" s="1"/>
  <c r="BI45" i="14" s="1"/>
  <c r="AW44" i="14"/>
  <c r="BH44" i="14" s="1"/>
  <c r="BS44" i="14" s="1"/>
  <c r="AV44" i="14"/>
  <c r="BG44" i="14" s="1"/>
  <c r="BR44" i="14" s="1"/>
  <c r="AU44" i="14"/>
  <c r="BF44" i="14" s="1"/>
  <c r="BQ44" i="14" s="1"/>
  <c r="AT44" i="14"/>
  <c r="BE44" i="14" s="1"/>
  <c r="BP44" i="14" s="1"/>
  <c r="AS44" i="14"/>
  <c r="BD44" i="14" s="1"/>
  <c r="BO44" i="14" s="1"/>
  <c r="AR44" i="14"/>
  <c r="BC44" i="14" s="1"/>
  <c r="BN44" i="14" s="1"/>
  <c r="AQ44" i="14"/>
  <c r="BB44" i="14" s="1"/>
  <c r="BM44" i="14" s="1"/>
  <c r="AP44" i="14"/>
  <c r="BA44" i="14" s="1"/>
  <c r="BL44" i="14" s="1"/>
  <c r="AO44" i="14"/>
  <c r="AZ44" i="14" s="1"/>
  <c r="BK44" i="14" s="1"/>
  <c r="AN44" i="14"/>
  <c r="AY44" i="14" s="1"/>
  <c r="BJ44" i="14" s="1"/>
  <c r="AM44" i="14"/>
  <c r="AX44" i="14" s="1"/>
  <c r="BI44" i="14" s="1"/>
  <c r="AW43" i="14"/>
  <c r="BH43" i="14" s="1"/>
  <c r="BS43" i="14" s="1"/>
  <c r="AV43" i="14"/>
  <c r="BG43" i="14" s="1"/>
  <c r="BR43" i="14" s="1"/>
  <c r="AU43" i="14"/>
  <c r="BF43" i="14" s="1"/>
  <c r="BQ43" i="14" s="1"/>
  <c r="AT43" i="14"/>
  <c r="BE43" i="14" s="1"/>
  <c r="BP43" i="14" s="1"/>
  <c r="AS43" i="14"/>
  <c r="BD43" i="14" s="1"/>
  <c r="BO43" i="14" s="1"/>
  <c r="AR43" i="14"/>
  <c r="BC43" i="14" s="1"/>
  <c r="BN43" i="14" s="1"/>
  <c r="AQ43" i="14"/>
  <c r="BB43" i="14" s="1"/>
  <c r="BM43" i="14" s="1"/>
  <c r="AP43" i="14"/>
  <c r="BA43" i="14" s="1"/>
  <c r="BL43" i="14" s="1"/>
  <c r="AO43" i="14"/>
  <c r="AZ43" i="14" s="1"/>
  <c r="BK43" i="14" s="1"/>
  <c r="AN43" i="14"/>
  <c r="AY43" i="14" s="1"/>
  <c r="BJ43" i="14" s="1"/>
  <c r="AM43" i="14"/>
  <c r="AX43" i="14" s="1"/>
  <c r="BI43" i="14" s="1"/>
  <c r="AW42" i="14"/>
  <c r="BH42" i="14" s="1"/>
  <c r="BS42" i="14" s="1"/>
  <c r="AV42" i="14"/>
  <c r="BG42" i="14" s="1"/>
  <c r="BR42" i="14" s="1"/>
  <c r="AU42" i="14"/>
  <c r="BF42" i="14" s="1"/>
  <c r="BQ42" i="14" s="1"/>
  <c r="AT42" i="14"/>
  <c r="BE42" i="14" s="1"/>
  <c r="BP42" i="14" s="1"/>
  <c r="AS42" i="14"/>
  <c r="BD42" i="14" s="1"/>
  <c r="BO42" i="14" s="1"/>
  <c r="AR42" i="14"/>
  <c r="BC42" i="14" s="1"/>
  <c r="BN42" i="14" s="1"/>
  <c r="AQ42" i="14"/>
  <c r="BB42" i="14" s="1"/>
  <c r="BM42" i="14" s="1"/>
  <c r="AP42" i="14"/>
  <c r="BA42" i="14" s="1"/>
  <c r="BL42" i="14" s="1"/>
  <c r="AO42" i="14"/>
  <c r="AZ42" i="14" s="1"/>
  <c r="BK42" i="14" s="1"/>
  <c r="AN42" i="14"/>
  <c r="AY42" i="14" s="1"/>
  <c r="BJ42" i="14" s="1"/>
  <c r="AM42" i="14"/>
  <c r="AX42" i="14" s="1"/>
  <c r="BI42" i="14" s="1"/>
  <c r="AW41" i="14"/>
  <c r="BH41" i="14" s="1"/>
  <c r="BS41" i="14" s="1"/>
  <c r="AV41" i="14"/>
  <c r="BG41" i="14" s="1"/>
  <c r="BR41" i="14" s="1"/>
  <c r="AU41" i="14"/>
  <c r="BF41" i="14" s="1"/>
  <c r="BQ41" i="14" s="1"/>
  <c r="AT41" i="14"/>
  <c r="BE41" i="14" s="1"/>
  <c r="BP41" i="14" s="1"/>
  <c r="AS41" i="14"/>
  <c r="BD41" i="14" s="1"/>
  <c r="BO41" i="14" s="1"/>
  <c r="AR41" i="14"/>
  <c r="BC41" i="14" s="1"/>
  <c r="BN41" i="14" s="1"/>
  <c r="AQ41" i="14"/>
  <c r="BB41" i="14" s="1"/>
  <c r="BM41" i="14" s="1"/>
  <c r="AP41" i="14"/>
  <c r="BA41" i="14" s="1"/>
  <c r="BL41" i="14" s="1"/>
  <c r="AO41" i="14"/>
  <c r="AZ41" i="14" s="1"/>
  <c r="BK41" i="14" s="1"/>
  <c r="AN41" i="14"/>
  <c r="AY41" i="14" s="1"/>
  <c r="BJ41" i="14" s="1"/>
  <c r="AM41" i="14"/>
  <c r="AX41" i="14" s="1"/>
  <c r="BI41" i="14" s="1"/>
  <c r="AW40" i="14"/>
  <c r="BH40" i="14" s="1"/>
  <c r="BS40" i="14" s="1"/>
  <c r="AV40" i="14"/>
  <c r="BG40" i="14" s="1"/>
  <c r="BR40" i="14" s="1"/>
  <c r="AU40" i="14"/>
  <c r="BF40" i="14" s="1"/>
  <c r="BQ40" i="14" s="1"/>
  <c r="AT40" i="14"/>
  <c r="BE40" i="14" s="1"/>
  <c r="BP40" i="14" s="1"/>
  <c r="AS40" i="14"/>
  <c r="BD40" i="14" s="1"/>
  <c r="BO40" i="14" s="1"/>
  <c r="AR40" i="14"/>
  <c r="BC40" i="14" s="1"/>
  <c r="BN40" i="14" s="1"/>
  <c r="AQ40" i="14"/>
  <c r="BB40" i="14" s="1"/>
  <c r="BM40" i="14" s="1"/>
  <c r="AP40" i="14"/>
  <c r="BA40" i="14" s="1"/>
  <c r="BL40" i="14" s="1"/>
  <c r="AO40" i="14"/>
  <c r="AZ40" i="14" s="1"/>
  <c r="BK40" i="14" s="1"/>
  <c r="AN40" i="14"/>
  <c r="AY40" i="14" s="1"/>
  <c r="BJ40" i="14" s="1"/>
  <c r="AM40" i="14"/>
  <c r="AX40" i="14" s="1"/>
  <c r="BI40" i="14" s="1"/>
  <c r="AW39" i="14"/>
  <c r="BH39" i="14" s="1"/>
  <c r="BS39" i="14" s="1"/>
  <c r="AV39" i="14"/>
  <c r="BG39" i="14" s="1"/>
  <c r="BR39" i="14" s="1"/>
  <c r="AU39" i="14"/>
  <c r="BF39" i="14" s="1"/>
  <c r="BQ39" i="14" s="1"/>
  <c r="AT39" i="14"/>
  <c r="BE39" i="14" s="1"/>
  <c r="BP39" i="14" s="1"/>
  <c r="AS39" i="14"/>
  <c r="BD39" i="14" s="1"/>
  <c r="BO39" i="14" s="1"/>
  <c r="AR39" i="14"/>
  <c r="BC39" i="14" s="1"/>
  <c r="BN39" i="14" s="1"/>
  <c r="AQ39" i="14"/>
  <c r="BB39" i="14" s="1"/>
  <c r="BM39" i="14" s="1"/>
  <c r="AP39" i="14"/>
  <c r="BA39" i="14" s="1"/>
  <c r="BL39" i="14" s="1"/>
  <c r="AO39" i="14"/>
  <c r="AZ39" i="14" s="1"/>
  <c r="BK39" i="14" s="1"/>
  <c r="AN39" i="14"/>
  <c r="AY39" i="14" s="1"/>
  <c r="BJ39" i="14" s="1"/>
  <c r="AM39" i="14"/>
  <c r="AX39" i="14" s="1"/>
  <c r="BI39" i="14" s="1"/>
  <c r="AW38" i="14"/>
  <c r="BH38" i="14" s="1"/>
  <c r="BS38" i="14" s="1"/>
  <c r="AV38" i="14"/>
  <c r="BG38" i="14" s="1"/>
  <c r="BR38" i="14" s="1"/>
  <c r="AU38" i="14"/>
  <c r="BF38" i="14" s="1"/>
  <c r="BQ38" i="14" s="1"/>
  <c r="AT38" i="14"/>
  <c r="BE38" i="14" s="1"/>
  <c r="BP38" i="14" s="1"/>
  <c r="AS38" i="14"/>
  <c r="BD38" i="14" s="1"/>
  <c r="BO38" i="14" s="1"/>
  <c r="AR38" i="14"/>
  <c r="BC38" i="14" s="1"/>
  <c r="BN38" i="14" s="1"/>
  <c r="AQ38" i="14"/>
  <c r="BB38" i="14" s="1"/>
  <c r="BM38" i="14" s="1"/>
  <c r="AP38" i="14"/>
  <c r="BA38" i="14" s="1"/>
  <c r="BL38" i="14" s="1"/>
  <c r="AO38" i="14"/>
  <c r="AZ38" i="14" s="1"/>
  <c r="BK38" i="14" s="1"/>
  <c r="AN38" i="14"/>
  <c r="AY38" i="14" s="1"/>
  <c r="BJ38" i="14" s="1"/>
  <c r="AM38" i="14"/>
  <c r="AX38" i="14" s="1"/>
  <c r="BI38" i="14" s="1"/>
  <c r="AW37" i="14"/>
  <c r="BH37" i="14" s="1"/>
  <c r="BS37" i="14" s="1"/>
  <c r="AV37" i="14"/>
  <c r="BG37" i="14" s="1"/>
  <c r="BR37" i="14" s="1"/>
  <c r="AU37" i="14"/>
  <c r="BF37" i="14" s="1"/>
  <c r="BQ37" i="14" s="1"/>
  <c r="AT37" i="14"/>
  <c r="BE37" i="14" s="1"/>
  <c r="BP37" i="14" s="1"/>
  <c r="AS37" i="14"/>
  <c r="BD37" i="14" s="1"/>
  <c r="BO37" i="14" s="1"/>
  <c r="AR37" i="14"/>
  <c r="BC37" i="14" s="1"/>
  <c r="BN37" i="14" s="1"/>
  <c r="AQ37" i="14"/>
  <c r="BB37" i="14" s="1"/>
  <c r="BM37" i="14" s="1"/>
  <c r="AP37" i="14"/>
  <c r="BA37" i="14" s="1"/>
  <c r="BL37" i="14" s="1"/>
  <c r="AO37" i="14"/>
  <c r="AZ37" i="14" s="1"/>
  <c r="BK37" i="14" s="1"/>
  <c r="AN37" i="14"/>
  <c r="AY37" i="14" s="1"/>
  <c r="BJ37" i="14" s="1"/>
  <c r="AM37" i="14"/>
  <c r="AX37" i="14" s="1"/>
  <c r="BI37" i="14" s="1"/>
  <c r="AW36" i="14"/>
  <c r="BH36" i="14" s="1"/>
  <c r="BS36" i="14" s="1"/>
  <c r="AV36" i="14"/>
  <c r="BG36" i="14" s="1"/>
  <c r="BR36" i="14" s="1"/>
  <c r="AU36" i="14"/>
  <c r="BF36" i="14" s="1"/>
  <c r="BQ36" i="14" s="1"/>
  <c r="AT36" i="14"/>
  <c r="BE36" i="14" s="1"/>
  <c r="BP36" i="14" s="1"/>
  <c r="AS36" i="14"/>
  <c r="BD36" i="14" s="1"/>
  <c r="BO36" i="14" s="1"/>
  <c r="AR36" i="14"/>
  <c r="BC36" i="14" s="1"/>
  <c r="BN36" i="14" s="1"/>
  <c r="AQ36" i="14"/>
  <c r="BB36" i="14" s="1"/>
  <c r="BM36" i="14" s="1"/>
  <c r="AP36" i="14"/>
  <c r="BA36" i="14" s="1"/>
  <c r="BL36" i="14" s="1"/>
  <c r="AO36" i="14"/>
  <c r="AZ36" i="14" s="1"/>
  <c r="BK36" i="14" s="1"/>
  <c r="AN36" i="14"/>
  <c r="AY36" i="14" s="1"/>
  <c r="BJ36" i="14" s="1"/>
  <c r="AM36" i="14"/>
  <c r="AX36" i="14" s="1"/>
  <c r="BI36" i="14" s="1"/>
  <c r="AW35" i="14"/>
  <c r="BH35" i="14" s="1"/>
  <c r="BS35" i="14" s="1"/>
  <c r="AV35" i="14"/>
  <c r="BG35" i="14" s="1"/>
  <c r="BR35" i="14" s="1"/>
  <c r="AU35" i="14"/>
  <c r="BF35" i="14" s="1"/>
  <c r="BQ35" i="14" s="1"/>
  <c r="AT35" i="14"/>
  <c r="BE35" i="14" s="1"/>
  <c r="BP35" i="14" s="1"/>
  <c r="AS35" i="14"/>
  <c r="BD35" i="14" s="1"/>
  <c r="BO35" i="14" s="1"/>
  <c r="AR35" i="14"/>
  <c r="BC35" i="14" s="1"/>
  <c r="BN35" i="14" s="1"/>
  <c r="AQ35" i="14"/>
  <c r="BB35" i="14" s="1"/>
  <c r="BM35" i="14" s="1"/>
  <c r="AP35" i="14"/>
  <c r="BA35" i="14" s="1"/>
  <c r="BL35" i="14" s="1"/>
  <c r="AO35" i="14"/>
  <c r="AZ35" i="14" s="1"/>
  <c r="BK35" i="14" s="1"/>
  <c r="AN35" i="14"/>
  <c r="AY35" i="14" s="1"/>
  <c r="BJ35" i="14" s="1"/>
  <c r="AM35" i="14"/>
  <c r="AX35" i="14" s="1"/>
  <c r="BI35" i="14" s="1"/>
  <c r="AW34" i="14"/>
  <c r="BH34" i="14" s="1"/>
  <c r="BS34" i="14" s="1"/>
  <c r="AV34" i="14"/>
  <c r="BG34" i="14" s="1"/>
  <c r="BR34" i="14" s="1"/>
  <c r="AU34" i="14"/>
  <c r="BF34" i="14" s="1"/>
  <c r="BQ34" i="14" s="1"/>
  <c r="AT34" i="14"/>
  <c r="BE34" i="14" s="1"/>
  <c r="BP34" i="14" s="1"/>
  <c r="AS34" i="14"/>
  <c r="BD34" i="14" s="1"/>
  <c r="BO34" i="14" s="1"/>
  <c r="AR34" i="14"/>
  <c r="BC34" i="14" s="1"/>
  <c r="BN34" i="14" s="1"/>
  <c r="AQ34" i="14"/>
  <c r="BB34" i="14" s="1"/>
  <c r="BM34" i="14" s="1"/>
  <c r="AP34" i="14"/>
  <c r="BA34" i="14" s="1"/>
  <c r="BL34" i="14" s="1"/>
  <c r="AO34" i="14"/>
  <c r="AZ34" i="14" s="1"/>
  <c r="BK34" i="14" s="1"/>
  <c r="AN34" i="14"/>
  <c r="AY34" i="14" s="1"/>
  <c r="BJ34" i="14" s="1"/>
  <c r="AM34" i="14"/>
  <c r="AX34" i="14" s="1"/>
  <c r="BI34" i="14" s="1"/>
  <c r="AW33" i="14"/>
  <c r="BH33" i="14" s="1"/>
  <c r="BS33" i="14" s="1"/>
  <c r="AV33" i="14"/>
  <c r="BG33" i="14" s="1"/>
  <c r="BR33" i="14" s="1"/>
  <c r="AU33" i="14"/>
  <c r="BF33" i="14" s="1"/>
  <c r="BQ33" i="14" s="1"/>
  <c r="AT33" i="14"/>
  <c r="BE33" i="14" s="1"/>
  <c r="BP33" i="14" s="1"/>
  <c r="AS33" i="14"/>
  <c r="BD33" i="14" s="1"/>
  <c r="BO33" i="14" s="1"/>
  <c r="AR33" i="14"/>
  <c r="BC33" i="14" s="1"/>
  <c r="BN33" i="14" s="1"/>
  <c r="AQ33" i="14"/>
  <c r="BB33" i="14" s="1"/>
  <c r="BM33" i="14" s="1"/>
  <c r="AP33" i="14"/>
  <c r="BA33" i="14" s="1"/>
  <c r="BL33" i="14" s="1"/>
  <c r="AO33" i="14"/>
  <c r="AZ33" i="14" s="1"/>
  <c r="BK33" i="14" s="1"/>
  <c r="AN33" i="14"/>
  <c r="AY33" i="14" s="1"/>
  <c r="BJ33" i="14" s="1"/>
  <c r="AM33" i="14"/>
  <c r="AX33" i="14" s="1"/>
  <c r="BI33" i="14" s="1"/>
  <c r="AW32" i="14"/>
  <c r="BH32" i="14" s="1"/>
  <c r="BS32" i="14" s="1"/>
  <c r="AV32" i="14"/>
  <c r="BG32" i="14" s="1"/>
  <c r="BR32" i="14" s="1"/>
  <c r="AU32" i="14"/>
  <c r="BF32" i="14" s="1"/>
  <c r="BQ32" i="14" s="1"/>
  <c r="AT32" i="14"/>
  <c r="BE32" i="14" s="1"/>
  <c r="BP32" i="14" s="1"/>
  <c r="AS32" i="14"/>
  <c r="BD32" i="14" s="1"/>
  <c r="BO32" i="14" s="1"/>
  <c r="AR32" i="14"/>
  <c r="BC32" i="14" s="1"/>
  <c r="BN32" i="14" s="1"/>
  <c r="AQ32" i="14"/>
  <c r="BB32" i="14" s="1"/>
  <c r="BM32" i="14" s="1"/>
  <c r="AP32" i="14"/>
  <c r="BA32" i="14" s="1"/>
  <c r="BL32" i="14" s="1"/>
  <c r="AO32" i="14"/>
  <c r="AZ32" i="14" s="1"/>
  <c r="BK32" i="14" s="1"/>
  <c r="AN32" i="14"/>
  <c r="AY32" i="14" s="1"/>
  <c r="BJ32" i="14" s="1"/>
  <c r="AM32" i="14"/>
  <c r="AX32" i="14" s="1"/>
  <c r="BI32" i="14" s="1"/>
  <c r="AW31" i="14"/>
  <c r="BH31" i="14" s="1"/>
  <c r="BS31" i="14" s="1"/>
  <c r="AV31" i="14"/>
  <c r="BG31" i="14" s="1"/>
  <c r="BR31" i="14" s="1"/>
  <c r="AU31" i="14"/>
  <c r="BF31" i="14" s="1"/>
  <c r="BQ31" i="14" s="1"/>
  <c r="AT31" i="14"/>
  <c r="BE31" i="14" s="1"/>
  <c r="BP31" i="14" s="1"/>
  <c r="AS31" i="14"/>
  <c r="BD31" i="14" s="1"/>
  <c r="BO31" i="14" s="1"/>
  <c r="AR31" i="14"/>
  <c r="BC31" i="14" s="1"/>
  <c r="BN31" i="14" s="1"/>
  <c r="AQ31" i="14"/>
  <c r="BB31" i="14" s="1"/>
  <c r="BM31" i="14" s="1"/>
  <c r="AP31" i="14"/>
  <c r="BA31" i="14" s="1"/>
  <c r="BL31" i="14" s="1"/>
  <c r="AO31" i="14"/>
  <c r="AZ31" i="14" s="1"/>
  <c r="BK31" i="14" s="1"/>
  <c r="AN31" i="14"/>
  <c r="AY31" i="14" s="1"/>
  <c r="BJ31" i="14" s="1"/>
  <c r="AM31" i="14"/>
  <c r="AX31" i="14" s="1"/>
  <c r="BI31" i="14" s="1"/>
  <c r="AW30" i="14"/>
  <c r="BH30" i="14" s="1"/>
  <c r="BS30" i="14" s="1"/>
  <c r="AV30" i="14"/>
  <c r="BG30" i="14" s="1"/>
  <c r="BR30" i="14" s="1"/>
  <c r="AU30" i="14"/>
  <c r="BF30" i="14" s="1"/>
  <c r="BQ30" i="14" s="1"/>
  <c r="AT30" i="14"/>
  <c r="BE30" i="14" s="1"/>
  <c r="BP30" i="14" s="1"/>
  <c r="AS30" i="14"/>
  <c r="BD30" i="14" s="1"/>
  <c r="BO30" i="14" s="1"/>
  <c r="AR30" i="14"/>
  <c r="BC30" i="14" s="1"/>
  <c r="BN30" i="14" s="1"/>
  <c r="AQ30" i="14"/>
  <c r="BB30" i="14" s="1"/>
  <c r="BM30" i="14" s="1"/>
  <c r="AP30" i="14"/>
  <c r="BA30" i="14" s="1"/>
  <c r="BL30" i="14" s="1"/>
  <c r="AO30" i="14"/>
  <c r="AZ30" i="14" s="1"/>
  <c r="BK30" i="14" s="1"/>
  <c r="AN30" i="14"/>
  <c r="AY30" i="14" s="1"/>
  <c r="BJ30" i="14" s="1"/>
  <c r="AM30" i="14"/>
  <c r="AX30" i="14" s="1"/>
  <c r="BI30" i="14" s="1"/>
  <c r="AW29" i="14"/>
  <c r="BH29" i="14" s="1"/>
  <c r="BS29" i="14" s="1"/>
  <c r="AV29" i="14"/>
  <c r="BG29" i="14" s="1"/>
  <c r="BR29" i="14" s="1"/>
  <c r="AU29" i="14"/>
  <c r="BF29" i="14" s="1"/>
  <c r="BQ29" i="14" s="1"/>
  <c r="AT29" i="14"/>
  <c r="BE29" i="14" s="1"/>
  <c r="BP29" i="14" s="1"/>
  <c r="AS29" i="14"/>
  <c r="BD29" i="14" s="1"/>
  <c r="BO29" i="14" s="1"/>
  <c r="AR29" i="14"/>
  <c r="BC29" i="14" s="1"/>
  <c r="BN29" i="14" s="1"/>
  <c r="AQ29" i="14"/>
  <c r="BB29" i="14" s="1"/>
  <c r="BM29" i="14" s="1"/>
  <c r="AP29" i="14"/>
  <c r="BA29" i="14" s="1"/>
  <c r="BL29" i="14" s="1"/>
  <c r="AO29" i="14"/>
  <c r="AZ29" i="14" s="1"/>
  <c r="BK29" i="14" s="1"/>
  <c r="AN29" i="14"/>
  <c r="AY29" i="14" s="1"/>
  <c r="BJ29" i="14" s="1"/>
  <c r="AM29" i="14"/>
  <c r="AX29" i="14" s="1"/>
  <c r="BI29" i="14" s="1"/>
  <c r="AW28" i="14"/>
  <c r="BH28" i="14" s="1"/>
  <c r="BS28" i="14" s="1"/>
  <c r="AV28" i="14"/>
  <c r="BG28" i="14" s="1"/>
  <c r="BR28" i="14" s="1"/>
  <c r="AU28" i="14"/>
  <c r="BF28" i="14" s="1"/>
  <c r="BQ28" i="14" s="1"/>
  <c r="AT28" i="14"/>
  <c r="BE28" i="14" s="1"/>
  <c r="BP28" i="14" s="1"/>
  <c r="AS28" i="14"/>
  <c r="BD28" i="14" s="1"/>
  <c r="BO28" i="14" s="1"/>
  <c r="AR28" i="14"/>
  <c r="BC28" i="14" s="1"/>
  <c r="BN28" i="14" s="1"/>
  <c r="AQ28" i="14"/>
  <c r="BB28" i="14" s="1"/>
  <c r="BM28" i="14" s="1"/>
  <c r="AP28" i="14"/>
  <c r="BA28" i="14" s="1"/>
  <c r="BL28" i="14" s="1"/>
  <c r="AO28" i="14"/>
  <c r="AZ28" i="14" s="1"/>
  <c r="BK28" i="14" s="1"/>
  <c r="AN28" i="14"/>
  <c r="AY28" i="14" s="1"/>
  <c r="BJ28" i="14" s="1"/>
  <c r="AM28" i="14"/>
  <c r="AX28" i="14" s="1"/>
  <c r="BI28" i="14" s="1"/>
  <c r="AW27" i="14"/>
  <c r="BH27" i="14" s="1"/>
  <c r="BS27" i="14" s="1"/>
  <c r="AV27" i="14"/>
  <c r="BG27" i="14" s="1"/>
  <c r="BR27" i="14" s="1"/>
  <c r="AU27" i="14"/>
  <c r="BF27" i="14" s="1"/>
  <c r="BQ27" i="14" s="1"/>
  <c r="AT27" i="14"/>
  <c r="BE27" i="14" s="1"/>
  <c r="BP27" i="14" s="1"/>
  <c r="AS27" i="14"/>
  <c r="BD27" i="14" s="1"/>
  <c r="BO27" i="14" s="1"/>
  <c r="AR27" i="14"/>
  <c r="BC27" i="14" s="1"/>
  <c r="BN27" i="14" s="1"/>
  <c r="AQ27" i="14"/>
  <c r="BB27" i="14" s="1"/>
  <c r="BM27" i="14" s="1"/>
  <c r="AP27" i="14"/>
  <c r="BA27" i="14" s="1"/>
  <c r="BL27" i="14" s="1"/>
  <c r="AO27" i="14"/>
  <c r="AZ27" i="14" s="1"/>
  <c r="BK27" i="14" s="1"/>
  <c r="AN27" i="14"/>
  <c r="AY27" i="14" s="1"/>
  <c r="BJ27" i="14" s="1"/>
  <c r="AM27" i="14"/>
  <c r="AX27" i="14" s="1"/>
  <c r="BI27" i="14" s="1"/>
  <c r="AW26" i="14"/>
  <c r="BH26" i="14" s="1"/>
  <c r="BS26" i="14" s="1"/>
  <c r="AV26" i="14"/>
  <c r="BG26" i="14" s="1"/>
  <c r="BR26" i="14" s="1"/>
  <c r="AU26" i="14"/>
  <c r="BF26" i="14" s="1"/>
  <c r="BQ26" i="14" s="1"/>
  <c r="AT26" i="14"/>
  <c r="BE26" i="14" s="1"/>
  <c r="BP26" i="14" s="1"/>
  <c r="AS26" i="14"/>
  <c r="BD26" i="14" s="1"/>
  <c r="BO26" i="14" s="1"/>
  <c r="AR26" i="14"/>
  <c r="BC26" i="14" s="1"/>
  <c r="BN26" i="14" s="1"/>
  <c r="AQ26" i="14"/>
  <c r="BB26" i="14" s="1"/>
  <c r="BM26" i="14" s="1"/>
  <c r="AP26" i="14"/>
  <c r="BA26" i="14" s="1"/>
  <c r="BL26" i="14" s="1"/>
  <c r="AO26" i="14"/>
  <c r="AZ26" i="14" s="1"/>
  <c r="BK26" i="14" s="1"/>
  <c r="AN26" i="14"/>
  <c r="AY26" i="14" s="1"/>
  <c r="BJ26" i="14" s="1"/>
  <c r="AM26" i="14"/>
  <c r="AX26" i="14" s="1"/>
  <c r="BI26" i="14" s="1"/>
  <c r="AW25" i="14"/>
  <c r="BH25" i="14" s="1"/>
  <c r="BS25" i="14" s="1"/>
  <c r="AV25" i="14"/>
  <c r="BG25" i="14" s="1"/>
  <c r="BR25" i="14" s="1"/>
  <c r="AU25" i="14"/>
  <c r="BF25" i="14" s="1"/>
  <c r="BQ25" i="14" s="1"/>
  <c r="AT25" i="14"/>
  <c r="BE25" i="14" s="1"/>
  <c r="BP25" i="14" s="1"/>
  <c r="AS25" i="14"/>
  <c r="BD25" i="14" s="1"/>
  <c r="BO25" i="14" s="1"/>
  <c r="AR25" i="14"/>
  <c r="BC25" i="14" s="1"/>
  <c r="BN25" i="14" s="1"/>
  <c r="AQ25" i="14"/>
  <c r="BB25" i="14" s="1"/>
  <c r="BM25" i="14" s="1"/>
  <c r="AP25" i="14"/>
  <c r="BA25" i="14" s="1"/>
  <c r="BL25" i="14" s="1"/>
  <c r="AO25" i="14"/>
  <c r="AZ25" i="14" s="1"/>
  <c r="BK25" i="14" s="1"/>
  <c r="AN25" i="14"/>
  <c r="AY25" i="14" s="1"/>
  <c r="BJ25" i="14" s="1"/>
  <c r="AM25" i="14"/>
  <c r="AX25" i="14" s="1"/>
  <c r="BI25" i="14" s="1"/>
  <c r="AW24" i="14"/>
  <c r="BH24" i="14" s="1"/>
  <c r="BS24" i="14" s="1"/>
  <c r="AV24" i="14"/>
  <c r="BG24" i="14" s="1"/>
  <c r="BR24" i="14" s="1"/>
  <c r="AU24" i="14"/>
  <c r="BF24" i="14" s="1"/>
  <c r="BQ24" i="14" s="1"/>
  <c r="AT24" i="14"/>
  <c r="BE24" i="14" s="1"/>
  <c r="BP24" i="14" s="1"/>
  <c r="AS24" i="14"/>
  <c r="BD24" i="14" s="1"/>
  <c r="BO24" i="14" s="1"/>
  <c r="AR24" i="14"/>
  <c r="BC24" i="14" s="1"/>
  <c r="BN24" i="14" s="1"/>
  <c r="AQ24" i="14"/>
  <c r="BB24" i="14" s="1"/>
  <c r="BM24" i="14" s="1"/>
  <c r="AP24" i="14"/>
  <c r="BA24" i="14" s="1"/>
  <c r="BL24" i="14" s="1"/>
  <c r="AO24" i="14"/>
  <c r="AZ24" i="14" s="1"/>
  <c r="BK24" i="14" s="1"/>
  <c r="AN24" i="14"/>
  <c r="AY24" i="14" s="1"/>
  <c r="BJ24" i="14" s="1"/>
  <c r="AM24" i="14"/>
  <c r="AX24" i="14" s="1"/>
  <c r="BI24" i="14" s="1"/>
  <c r="AW23" i="14"/>
  <c r="BH23" i="14" s="1"/>
  <c r="BS23" i="14" s="1"/>
  <c r="AV23" i="14"/>
  <c r="BG23" i="14" s="1"/>
  <c r="BR23" i="14" s="1"/>
  <c r="AU23" i="14"/>
  <c r="BF23" i="14" s="1"/>
  <c r="BQ23" i="14" s="1"/>
  <c r="AT23" i="14"/>
  <c r="BE23" i="14" s="1"/>
  <c r="BP23" i="14" s="1"/>
  <c r="AS23" i="14"/>
  <c r="BD23" i="14" s="1"/>
  <c r="BO23" i="14" s="1"/>
  <c r="AR23" i="14"/>
  <c r="BC23" i="14" s="1"/>
  <c r="BN23" i="14" s="1"/>
  <c r="AQ23" i="14"/>
  <c r="BB23" i="14" s="1"/>
  <c r="BM23" i="14" s="1"/>
  <c r="AP23" i="14"/>
  <c r="BA23" i="14" s="1"/>
  <c r="BL23" i="14" s="1"/>
  <c r="AO23" i="14"/>
  <c r="AZ23" i="14" s="1"/>
  <c r="BK23" i="14" s="1"/>
  <c r="AN23" i="14"/>
  <c r="AY23" i="14" s="1"/>
  <c r="BJ23" i="14" s="1"/>
  <c r="AM23" i="14"/>
  <c r="AX23" i="14" s="1"/>
  <c r="BI23" i="14" s="1"/>
  <c r="AW22" i="14"/>
  <c r="BH22" i="14" s="1"/>
  <c r="BS22" i="14" s="1"/>
  <c r="AV22" i="14"/>
  <c r="BG22" i="14" s="1"/>
  <c r="BR22" i="14" s="1"/>
  <c r="AU22" i="14"/>
  <c r="BF22" i="14" s="1"/>
  <c r="BQ22" i="14" s="1"/>
  <c r="AT22" i="14"/>
  <c r="BE22" i="14" s="1"/>
  <c r="BP22" i="14" s="1"/>
  <c r="AS22" i="14"/>
  <c r="BD22" i="14" s="1"/>
  <c r="BO22" i="14" s="1"/>
  <c r="AR22" i="14"/>
  <c r="BC22" i="14" s="1"/>
  <c r="BN22" i="14" s="1"/>
  <c r="AQ22" i="14"/>
  <c r="BB22" i="14" s="1"/>
  <c r="BM22" i="14" s="1"/>
  <c r="AP22" i="14"/>
  <c r="BA22" i="14" s="1"/>
  <c r="BL22" i="14" s="1"/>
  <c r="AO22" i="14"/>
  <c r="AZ22" i="14" s="1"/>
  <c r="BK22" i="14" s="1"/>
  <c r="AN22" i="14"/>
  <c r="AY22" i="14" s="1"/>
  <c r="BJ22" i="14" s="1"/>
  <c r="AM22" i="14"/>
  <c r="AX22" i="14" s="1"/>
  <c r="BI22" i="14" s="1"/>
  <c r="AW21" i="14"/>
  <c r="BH21" i="14" s="1"/>
  <c r="BS21" i="14" s="1"/>
  <c r="AV21" i="14"/>
  <c r="BG21" i="14" s="1"/>
  <c r="BR21" i="14" s="1"/>
  <c r="AU21" i="14"/>
  <c r="BF21" i="14" s="1"/>
  <c r="BQ21" i="14" s="1"/>
  <c r="AT21" i="14"/>
  <c r="BE21" i="14" s="1"/>
  <c r="BP21" i="14" s="1"/>
  <c r="AS21" i="14"/>
  <c r="BD21" i="14" s="1"/>
  <c r="BO21" i="14" s="1"/>
  <c r="AR21" i="14"/>
  <c r="BC21" i="14" s="1"/>
  <c r="BN21" i="14" s="1"/>
  <c r="AQ21" i="14"/>
  <c r="BB21" i="14" s="1"/>
  <c r="BM21" i="14" s="1"/>
  <c r="AP21" i="14"/>
  <c r="BA21" i="14" s="1"/>
  <c r="BL21" i="14" s="1"/>
  <c r="AO21" i="14"/>
  <c r="AZ21" i="14" s="1"/>
  <c r="BK21" i="14" s="1"/>
  <c r="AN21" i="14"/>
  <c r="AY21" i="14" s="1"/>
  <c r="BJ21" i="14" s="1"/>
  <c r="AM21" i="14"/>
  <c r="AX21" i="14" s="1"/>
  <c r="BI21" i="14" s="1"/>
  <c r="AW20" i="14"/>
  <c r="BH20" i="14" s="1"/>
  <c r="BS20" i="14" s="1"/>
  <c r="AV20" i="14"/>
  <c r="BG20" i="14" s="1"/>
  <c r="BR20" i="14" s="1"/>
  <c r="AU20" i="14"/>
  <c r="BF20" i="14" s="1"/>
  <c r="BQ20" i="14" s="1"/>
  <c r="AT20" i="14"/>
  <c r="BE20" i="14" s="1"/>
  <c r="BP20" i="14" s="1"/>
  <c r="AS20" i="14"/>
  <c r="BD20" i="14" s="1"/>
  <c r="BO20" i="14" s="1"/>
  <c r="AR20" i="14"/>
  <c r="BC20" i="14" s="1"/>
  <c r="BN20" i="14" s="1"/>
  <c r="AQ20" i="14"/>
  <c r="BB20" i="14" s="1"/>
  <c r="BM20" i="14" s="1"/>
  <c r="AP20" i="14"/>
  <c r="BA20" i="14" s="1"/>
  <c r="BL20" i="14" s="1"/>
  <c r="AO20" i="14"/>
  <c r="AZ20" i="14" s="1"/>
  <c r="BK20" i="14" s="1"/>
  <c r="AN20" i="14"/>
  <c r="AY20" i="14" s="1"/>
  <c r="BJ20" i="14" s="1"/>
  <c r="AM20" i="14"/>
  <c r="AX20" i="14" s="1"/>
  <c r="BI20" i="14" s="1"/>
  <c r="AW19" i="14"/>
  <c r="BH19" i="14" s="1"/>
  <c r="BS19" i="14" s="1"/>
  <c r="AV19" i="14"/>
  <c r="BG19" i="14" s="1"/>
  <c r="BR19" i="14" s="1"/>
  <c r="AU19" i="14"/>
  <c r="BF19" i="14" s="1"/>
  <c r="BQ19" i="14" s="1"/>
  <c r="AT19" i="14"/>
  <c r="BE19" i="14" s="1"/>
  <c r="BP19" i="14" s="1"/>
  <c r="AS19" i="14"/>
  <c r="BD19" i="14" s="1"/>
  <c r="BO19" i="14" s="1"/>
  <c r="AR19" i="14"/>
  <c r="BC19" i="14" s="1"/>
  <c r="BN19" i="14" s="1"/>
  <c r="AQ19" i="14"/>
  <c r="BB19" i="14" s="1"/>
  <c r="BM19" i="14" s="1"/>
  <c r="AP19" i="14"/>
  <c r="BA19" i="14" s="1"/>
  <c r="BL19" i="14" s="1"/>
  <c r="AO19" i="14"/>
  <c r="AZ19" i="14" s="1"/>
  <c r="BK19" i="14" s="1"/>
  <c r="AN19" i="14"/>
  <c r="AY19" i="14" s="1"/>
  <c r="BJ19" i="14" s="1"/>
  <c r="AM19" i="14"/>
  <c r="AX19" i="14" s="1"/>
  <c r="BI19" i="14" s="1"/>
  <c r="AW18" i="14"/>
  <c r="BH18" i="14" s="1"/>
  <c r="BS18" i="14" s="1"/>
  <c r="AV18" i="14"/>
  <c r="BG18" i="14" s="1"/>
  <c r="BR18" i="14" s="1"/>
  <c r="AU18" i="14"/>
  <c r="BF18" i="14" s="1"/>
  <c r="BQ18" i="14" s="1"/>
  <c r="AT18" i="14"/>
  <c r="BE18" i="14" s="1"/>
  <c r="BP18" i="14" s="1"/>
  <c r="AS18" i="14"/>
  <c r="BD18" i="14" s="1"/>
  <c r="BO18" i="14" s="1"/>
  <c r="AR18" i="14"/>
  <c r="BC18" i="14" s="1"/>
  <c r="BN18" i="14" s="1"/>
  <c r="AQ18" i="14"/>
  <c r="BB18" i="14" s="1"/>
  <c r="BM18" i="14" s="1"/>
  <c r="AP18" i="14"/>
  <c r="BA18" i="14" s="1"/>
  <c r="BL18" i="14" s="1"/>
  <c r="AO18" i="14"/>
  <c r="AZ18" i="14" s="1"/>
  <c r="BK18" i="14" s="1"/>
  <c r="AN18" i="14"/>
  <c r="AY18" i="14" s="1"/>
  <c r="BJ18" i="14" s="1"/>
  <c r="AM18" i="14"/>
  <c r="AX18" i="14" s="1"/>
  <c r="BI18" i="14" s="1"/>
  <c r="AW17" i="14"/>
  <c r="BH17" i="14" s="1"/>
  <c r="BS17" i="14" s="1"/>
  <c r="AV17" i="14"/>
  <c r="BG17" i="14" s="1"/>
  <c r="BR17" i="14" s="1"/>
  <c r="AU17" i="14"/>
  <c r="BF17" i="14" s="1"/>
  <c r="BQ17" i="14" s="1"/>
  <c r="AT17" i="14"/>
  <c r="BE17" i="14" s="1"/>
  <c r="BP17" i="14" s="1"/>
  <c r="AS17" i="14"/>
  <c r="BD17" i="14" s="1"/>
  <c r="BO17" i="14" s="1"/>
  <c r="AR17" i="14"/>
  <c r="BC17" i="14" s="1"/>
  <c r="BN17" i="14" s="1"/>
  <c r="AQ17" i="14"/>
  <c r="BB17" i="14" s="1"/>
  <c r="BM17" i="14" s="1"/>
  <c r="AP17" i="14"/>
  <c r="BA17" i="14" s="1"/>
  <c r="BL17" i="14" s="1"/>
  <c r="AO17" i="14"/>
  <c r="AZ17" i="14" s="1"/>
  <c r="BK17" i="14" s="1"/>
  <c r="AN17" i="14"/>
  <c r="AY17" i="14" s="1"/>
  <c r="BJ17" i="14" s="1"/>
  <c r="AM17" i="14"/>
  <c r="AX17" i="14" s="1"/>
  <c r="BI17" i="14" s="1"/>
  <c r="AW16" i="14"/>
  <c r="BH16" i="14" s="1"/>
  <c r="BS16" i="14" s="1"/>
  <c r="AV16" i="14"/>
  <c r="BG16" i="14" s="1"/>
  <c r="BR16" i="14" s="1"/>
  <c r="AU16" i="14"/>
  <c r="BF16" i="14" s="1"/>
  <c r="BQ16" i="14" s="1"/>
  <c r="AT16" i="14"/>
  <c r="BE16" i="14" s="1"/>
  <c r="BP16" i="14" s="1"/>
  <c r="AS16" i="14"/>
  <c r="BD16" i="14" s="1"/>
  <c r="BO16" i="14" s="1"/>
  <c r="AR16" i="14"/>
  <c r="BC16" i="14" s="1"/>
  <c r="BN16" i="14" s="1"/>
  <c r="AQ16" i="14"/>
  <c r="BB16" i="14" s="1"/>
  <c r="BM16" i="14" s="1"/>
  <c r="AP16" i="14"/>
  <c r="BA16" i="14" s="1"/>
  <c r="BL16" i="14" s="1"/>
  <c r="AO16" i="14"/>
  <c r="AZ16" i="14" s="1"/>
  <c r="BK16" i="14" s="1"/>
  <c r="AN16" i="14"/>
  <c r="AY16" i="14" s="1"/>
  <c r="BJ16" i="14" s="1"/>
  <c r="AM16" i="14"/>
  <c r="AX16" i="14" s="1"/>
  <c r="BI16" i="14" s="1"/>
  <c r="AW15" i="14"/>
  <c r="BH15" i="14" s="1"/>
  <c r="BS15" i="14" s="1"/>
  <c r="AV15" i="14"/>
  <c r="BG15" i="14" s="1"/>
  <c r="BR15" i="14" s="1"/>
  <c r="AU15" i="14"/>
  <c r="BF15" i="14" s="1"/>
  <c r="BQ15" i="14" s="1"/>
  <c r="AT15" i="14"/>
  <c r="BE15" i="14" s="1"/>
  <c r="BP15" i="14" s="1"/>
  <c r="AS15" i="14"/>
  <c r="BD15" i="14" s="1"/>
  <c r="BO15" i="14" s="1"/>
  <c r="AR15" i="14"/>
  <c r="BC15" i="14" s="1"/>
  <c r="BN15" i="14" s="1"/>
  <c r="AQ15" i="14"/>
  <c r="BB15" i="14" s="1"/>
  <c r="BM15" i="14" s="1"/>
  <c r="AP15" i="14"/>
  <c r="BA15" i="14" s="1"/>
  <c r="BL15" i="14" s="1"/>
  <c r="AO15" i="14"/>
  <c r="AZ15" i="14" s="1"/>
  <c r="BK15" i="14" s="1"/>
  <c r="AN15" i="14"/>
  <c r="AY15" i="14" s="1"/>
  <c r="BJ15" i="14" s="1"/>
  <c r="AM15" i="14"/>
  <c r="AX15" i="14" s="1"/>
  <c r="BI15" i="14" s="1"/>
  <c r="AW14" i="14"/>
  <c r="BH14" i="14" s="1"/>
  <c r="BS14" i="14" s="1"/>
  <c r="AV14" i="14"/>
  <c r="BG14" i="14" s="1"/>
  <c r="BR14" i="14" s="1"/>
  <c r="AU14" i="14"/>
  <c r="BF14" i="14" s="1"/>
  <c r="BQ14" i="14" s="1"/>
  <c r="AT14" i="14"/>
  <c r="BE14" i="14" s="1"/>
  <c r="BP14" i="14" s="1"/>
  <c r="AS14" i="14"/>
  <c r="BD14" i="14" s="1"/>
  <c r="BO14" i="14" s="1"/>
  <c r="AR14" i="14"/>
  <c r="BC14" i="14" s="1"/>
  <c r="BN14" i="14" s="1"/>
  <c r="AQ14" i="14"/>
  <c r="BB14" i="14" s="1"/>
  <c r="BM14" i="14" s="1"/>
  <c r="AP14" i="14"/>
  <c r="BA14" i="14" s="1"/>
  <c r="BL14" i="14" s="1"/>
  <c r="AO14" i="14"/>
  <c r="AZ14" i="14" s="1"/>
  <c r="BK14" i="14" s="1"/>
  <c r="AN14" i="14"/>
  <c r="AY14" i="14" s="1"/>
  <c r="BJ14" i="14" s="1"/>
  <c r="AM14" i="14"/>
  <c r="AX14" i="14" s="1"/>
  <c r="BI14" i="14" s="1"/>
  <c r="AW13" i="14"/>
  <c r="BH13" i="14" s="1"/>
  <c r="BS13" i="14" s="1"/>
  <c r="AV13" i="14"/>
  <c r="BG13" i="14" s="1"/>
  <c r="BR13" i="14" s="1"/>
  <c r="AU13" i="14"/>
  <c r="BF13" i="14" s="1"/>
  <c r="BQ13" i="14" s="1"/>
  <c r="AT13" i="14"/>
  <c r="BE13" i="14" s="1"/>
  <c r="BP13" i="14" s="1"/>
  <c r="AS13" i="14"/>
  <c r="BD13" i="14" s="1"/>
  <c r="BO13" i="14" s="1"/>
  <c r="AR13" i="14"/>
  <c r="BC13" i="14" s="1"/>
  <c r="BN13" i="14" s="1"/>
  <c r="AQ13" i="14"/>
  <c r="BB13" i="14" s="1"/>
  <c r="BM13" i="14" s="1"/>
  <c r="AP13" i="14"/>
  <c r="BA13" i="14" s="1"/>
  <c r="BL13" i="14" s="1"/>
  <c r="AO13" i="14"/>
  <c r="AZ13" i="14" s="1"/>
  <c r="BK13" i="14" s="1"/>
  <c r="AN13" i="14"/>
  <c r="AY13" i="14" s="1"/>
  <c r="BJ13" i="14" s="1"/>
  <c r="AM13" i="14"/>
  <c r="AX13" i="14" s="1"/>
  <c r="BI13" i="14" s="1"/>
  <c r="AW12" i="14"/>
  <c r="BH12" i="14" s="1"/>
  <c r="BS12" i="14" s="1"/>
  <c r="AV12" i="14"/>
  <c r="BG12" i="14" s="1"/>
  <c r="BR12" i="14" s="1"/>
  <c r="AU12" i="14"/>
  <c r="BF12" i="14" s="1"/>
  <c r="BQ12" i="14" s="1"/>
  <c r="AT12" i="14"/>
  <c r="BE12" i="14" s="1"/>
  <c r="BP12" i="14" s="1"/>
  <c r="AS12" i="14"/>
  <c r="BD12" i="14" s="1"/>
  <c r="BO12" i="14" s="1"/>
  <c r="AR12" i="14"/>
  <c r="BC12" i="14" s="1"/>
  <c r="BN12" i="14" s="1"/>
  <c r="AQ12" i="14"/>
  <c r="BB12" i="14" s="1"/>
  <c r="BM12" i="14" s="1"/>
  <c r="AP12" i="14"/>
  <c r="BA12" i="14" s="1"/>
  <c r="BL12" i="14" s="1"/>
  <c r="AO12" i="14"/>
  <c r="AZ12" i="14" s="1"/>
  <c r="BK12" i="14" s="1"/>
  <c r="AN12" i="14"/>
  <c r="AY12" i="14" s="1"/>
  <c r="BJ12" i="14" s="1"/>
  <c r="AM12" i="14"/>
  <c r="AX12" i="14" s="1"/>
  <c r="BI12" i="14" s="1"/>
  <c r="AW11" i="14"/>
  <c r="BH11" i="14" s="1"/>
  <c r="BS11" i="14" s="1"/>
  <c r="AV11" i="14"/>
  <c r="BG11" i="14" s="1"/>
  <c r="BR11" i="14" s="1"/>
  <c r="AU11" i="14"/>
  <c r="BF11" i="14" s="1"/>
  <c r="BQ11" i="14" s="1"/>
  <c r="AT11" i="14"/>
  <c r="BE11" i="14" s="1"/>
  <c r="BP11" i="14" s="1"/>
  <c r="AS11" i="14"/>
  <c r="BD11" i="14" s="1"/>
  <c r="BO11" i="14" s="1"/>
  <c r="AR11" i="14"/>
  <c r="BC11" i="14" s="1"/>
  <c r="BN11" i="14" s="1"/>
  <c r="AQ11" i="14"/>
  <c r="BB11" i="14" s="1"/>
  <c r="BM11" i="14" s="1"/>
  <c r="AP11" i="14"/>
  <c r="BA11" i="14" s="1"/>
  <c r="BL11" i="14" s="1"/>
  <c r="AO11" i="14"/>
  <c r="AZ11" i="14" s="1"/>
  <c r="BK11" i="14" s="1"/>
  <c r="AN11" i="14"/>
  <c r="AY11" i="14" s="1"/>
  <c r="BJ11" i="14" s="1"/>
  <c r="AM11" i="14"/>
  <c r="AX11" i="14" s="1"/>
  <c r="BI11" i="14" s="1"/>
  <c r="AW10" i="14"/>
  <c r="BH10" i="14" s="1"/>
  <c r="BS10" i="14" s="1"/>
  <c r="AV10" i="14"/>
  <c r="BG10" i="14" s="1"/>
  <c r="BR10" i="14" s="1"/>
  <c r="AU10" i="14"/>
  <c r="BF10" i="14" s="1"/>
  <c r="BQ10" i="14" s="1"/>
  <c r="AT10" i="14"/>
  <c r="BE10" i="14" s="1"/>
  <c r="BP10" i="14" s="1"/>
  <c r="AS10" i="14"/>
  <c r="BD10" i="14" s="1"/>
  <c r="BO10" i="14" s="1"/>
  <c r="AR10" i="14"/>
  <c r="BC10" i="14" s="1"/>
  <c r="BN10" i="14" s="1"/>
  <c r="AQ10" i="14"/>
  <c r="BB10" i="14" s="1"/>
  <c r="BM10" i="14" s="1"/>
  <c r="AP10" i="14"/>
  <c r="BA10" i="14" s="1"/>
  <c r="BL10" i="14" s="1"/>
  <c r="AO10" i="14"/>
  <c r="AZ10" i="14" s="1"/>
  <c r="BK10" i="14" s="1"/>
  <c r="AN10" i="14"/>
  <c r="AY10" i="14" s="1"/>
  <c r="BJ10" i="14" s="1"/>
  <c r="AM10" i="14"/>
  <c r="AX10" i="14" s="1"/>
  <c r="BI10" i="14" s="1"/>
  <c r="AW9" i="14"/>
  <c r="BH9" i="14" s="1"/>
  <c r="BS9" i="14" s="1"/>
  <c r="AV9" i="14"/>
  <c r="BG9" i="14" s="1"/>
  <c r="BR9" i="14" s="1"/>
  <c r="AU9" i="14"/>
  <c r="BF9" i="14" s="1"/>
  <c r="BQ9" i="14" s="1"/>
  <c r="AT9" i="14"/>
  <c r="BE9" i="14" s="1"/>
  <c r="BP9" i="14" s="1"/>
  <c r="AS9" i="14"/>
  <c r="BD9" i="14" s="1"/>
  <c r="BO9" i="14" s="1"/>
  <c r="AR9" i="14"/>
  <c r="BC9" i="14" s="1"/>
  <c r="BN9" i="14" s="1"/>
  <c r="AQ9" i="14"/>
  <c r="BB9" i="14" s="1"/>
  <c r="BM9" i="14" s="1"/>
  <c r="AP9" i="14"/>
  <c r="BA9" i="14" s="1"/>
  <c r="BL9" i="14" s="1"/>
  <c r="AO9" i="14"/>
  <c r="AZ9" i="14" s="1"/>
  <c r="BK9" i="14" s="1"/>
  <c r="AN9" i="14"/>
  <c r="AY9" i="14" s="1"/>
  <c r="BJ9" i="14" s="1"/>
  <c r="AM9" i="14"/>
  <c r="AX9" i="14" s="1"/>
  <c r="BI9" i="14" s="1"/>
  <c r="AW8" i="14"/>
  <c r="BH8" i="14" s="1"/>
  <c r="BS8" i="14" s="1"/>
  <c r="AV8" i="14"/>
  <c r="BG8" i="14" s="1"/>
  <c r="BR8" i="14" s="1"/>
  <c r="AU8" i="14"/>
  <c r="BF8" i="14" s="1"/>
  <c r="BQ8" i="14" s="1"/>
  <c r="AT8" i="14"/>
  <c r="BE8" i="14" s="1"/>
  <c r="BP8" i="14" s="1"/>
  <c r="AS8" i="14"/>
  <c r="BD8" i="14" s="1"/>
  <c r="BO8" i="14" s="1"/>
  <c r="AR8" i="14"/>
  <c r="BC8" i="14" s="1"/>
  <c r="BN8" i="14" s="1"/>
  <c r="AQ8" i="14"/>
  <c r="BB8" i="14" s="1"/>
  <c r="BM8" i="14" s="1"/>
  <c r="AP8" i="14"/>
  <c r="BA8" i="14" s="1"/>
  <c r="BL8" i="14" s="1"/>
  <c r="AO8" i="14"/>
  <c r="AZ8" i="14" s="1"/>
  <c r="BK8" i="14" s="1"/>
  <c r="AN8" i="14"/>
  <c r="AY8" i="14" s="1"/>
  <c r="BJ8" i="14" s="1"/>
  <c r="AM8" i="14"/>
  <c r="AX8" i="14" s="1"/>
  <c r="BI8" i="14" s="1"/>
  <c r="AW7" i="14"/>
  <c r="BH7" i="14" s="1"/>
  <c r="BS7" i="14" s="1"/>
  <c r="AV7" i="14"/>
  <c r="BG7" i="14" s="1"/>
  <c r="BR7" i="14" s="1"/>
  <c r="AU7" i="14"/>
  <c r="BF7" i="14" s="1"/>
  <c r="BQ7" i="14" s="1"/>
  <c r="AT7" i="14"/>
  <c r="BE7" i="14" s="1"/>
  <c r="BP7" i="14" s="1"/>
  <c r="AS7" i="14"/>
  <c r="BD7" i="14" s="1"/>
  <c r="BO7" i="14" s="1"/>
  <c r="AR7" i="14"/>
  <c r="BC7" i="14" s="1"/>
  <c r="BN7" i="14" s="1"/>
  <c r="AQ7" i="14"/>
  <c r="BB7" i="14" s="1"/>
  <c r="BM7" i="14" s="1"/>
  <c r="AP7" i="14"/>
  <c r="BA7" i="14" s="1"/>
  <c r="BL7" i="14" s="1"/>
  <c r="AO7" i="14"/>
  <c r="AZ7" i="14" s="1"/>
  <c r="BK7" i="14" s="1"/>
  <c r="AN7" i="14"/>
  <c r="AY7" i="14" s="1"/>
  <c r="BJ7" i="14" s="1"/>
  <c r="AM7" i="14"/>
  <c r="AX7" i="14" s="1"/>
  <c r="G10" i="14"/>
  <c r="B17" i="14" l="1"/>
  <c r="B18" i="14"/>
  <c r="B12" i="14"/>
  <c r="D20" i="14"/>
  <c r="D19" i="14"/>
  <c r="D18" i="14"/>
  <c r="D17" i="14"/>
  <c r="D16" i="14"/>
  <c r="D15" i="14"/>
  <c r="D14" i="14"/>
  <c r="D13" i="14"/>
  <c r="D12" i="14"/>
  <c r="D11" i="14"/>
  <c r="D10" i="14"/>
  <c r="E10" i="14"/>
  <c r="E20" i="14"/>
  <c r="E19" i="14"/>
  <c r="E18" i="14"/>
  <c r="E17" i="14"/>
  <c r="E16" i="14"/>
  <c r="E15" i="14"/>
  <c r="E14" i="14"/>
  <c r="E13" i="14"/>
  <c r="E12" i="14"/>
  <c r="E11" i="14"/>
  <c r="B10" i="14"/>
  <c r="B19" i="14"/>
  <c r="B11" i="14"/>
  <c r="B13" i="14"/>
  <c r="B14" i="14"/>
  <c r="B15" i="14"/>
  <c r="B16" i="14"/>
  <c r="B20" i="14"/>
  <c r="C13" i="14"/>
  <c r="C17" i="14"/>
  <c r="C10" i="14"/>
  <c r="C14" i="14"/>
  <c r="C18" i="14"/>
  <c r="C11" i="14"/>
  <c r="C15" i="14"/>
  <c r="C19" i="14"/>
  <c r="C12" i="14"/>
  <c r="C20" i="14"/>
  <c r="BI7" i="14"/>
  <c r="J30" i="13"/>
  <c r="B3" i="14" l="1"/>
  <c r="B6" i="14" l="1"/>
  <c r="B5" i="14"/>
  <c r="B4" i="14"/>
  <c r="O30" i="13"/>
  <c r="G20" i="14" l="1"/>
  <c r="G19" i="14"/>
  <c r="G18" i="14"/>
  <c r="G17" i="14"/>
  <c r="G16" i="14"/>
  <c r="G15" i="14"/>
  <c r="G14" i="14"/>
  <c r="G13" i="14"/>
  <c r="G12" i="14"/>
  <c r="G11" i="14"/>
  <c r="G21" i="14" s="1"/>
  <c r="A25" i="14" l="1"/>
  <c r="A24" i="14"/>
  <c r="A20" i="14"/>
  <c r="A19" i="14"/>
  <c r="A18" i="14"/>
  <c r="A17" i="14"/>
  <c r="A16" i="14"/>
  <c r="A15" i="14"/>
  <c r="A14" i="14"/>
  <c r="A13" i="14"/>
  <c r="A12" i="14"/>
  <c r="A11" i="14"/>
  <c r="A10" i="14"/>
  <c r="A26" i="14" l="1"/>
  <c r="B24" i="14"/>
  <c r="F10" i="14" l="1"/>
  <c r="F14" i="14"/>
  <c r="L14" i="14" s="1"/>
  <c r="F12" i="14"/>
  <c r="L12" i="14" s="1"/>
  <c r="F16" i="14"/>
  <c r="L16" i="14" s="1"/>
  <c r="F13" i="14"/>
  <c r="L13" i="14" s="1"/>
  <c r="F15" i="14"/>
  <c r="L15" i="14" s="1"/>
  <c r="F11" i="14"/>
  <c r="L11" i="14" s="1"/>
  <c r="F17" i="14" l="1"/>
  <c r="L17" i="14" s="1"/>
  <c r="F8" i="14"/>
  <c r="L10" i="14"/>
  <c r="H16" i="14"/>
  <c r="H13" i="14"/>
  <c r="H15" i="14"/>
  <c r="H12" i="14"/>
  <c r="H14" i="14"/>
  <c r="H11" i="14"/>
  <c r="I11" i="14"/>
  <c r="J11" i="14"/>
  <c r="H10" i="14"/>
  <c r="I10" i="14"/>
  <c r="I15" i="14"/>
  <c r="J15" i="14"/>
  <c r="I13" i="14"/>
  <c r="J13" i="14"/>
  <c r="I16" i="14"/>
  <c r="J16" i="14"/>
  <c r="J12" i="14"/>
  <c r="I12" i="14"/>
  <c r="I14" i="14"/>
  <c r="J14" i="14"/>
  <c r="J10" i="14"/>
  <c r="A35" i="13"/>
  <c r="A33" i="13"/>
  <c r="A31" i="13"/>
  <c r="A32" i="13"/>
  <c r="A36" i="13"/>
  <c r="A34" i="13"/>
  <c r="A37" i="13"/>
  <c r="A38" i="13" l="1"/>
  <c r="J17" i="14"/>
  <c r="H17" i="14"/>
  <c r="I17" i="14"/>
  <c r="F18" i="14"/>
  <c r="F19" i="14" l="1"/>
  <c r="L18" i="14"/>
  <c r="J18" i="14"/>
  <c r="H18" i="14"/>
  <c r="A39" i="13"/>
  <c r="I18" i="14"/>
  <c r="H6" i="13"/>
  <c r="L19" i="14" l="1"/>
  <c r="I19" i="14"/>
  <c r="J19" i="14"/>
  <c r="A40" i="13"/>
  <c r="H19" i="14"/>
  <c r="F20" i="14"/>
  <c r="F21" i="14" s="1"/>
  <c r="L20" i="14" l="1"/>
  <c r="L21" i="14" s="1"/>
  <c r="A41" i="13"/>
  <c r="H20" i="14"/>
  <c r="H21" i="14" s="1"/>
  <c r="I20" i="14"/>
  <c r="I21" i="14" s="1"/>
  <c r="A32" i="14" s="1"/>
  <c r="J20" i="14"/>
  <c r="J21" i="14" s="1"/>
  <c r="A34" i="14" s="1"/>
  <c r="O42" i="13" l="1"/>
  <c r="A37" i="14"/>
  <c r="G44" i="13" s="1"/>
  <c r="N44" i="13"/>
  <c r="A6" i="13" s="1"/>
  <c r="B27" i="13" s="1"/>
  <c r="J42" i="13"/>
  <c r="B10" i="13" l="1"/>
  <c r="N7" i="13"/>
  <c r="K7" i="13"/>
  <c r="F13" i="13"/>
  <c r="F20" i="13"/>
  <c r="B9" i="13"/>
  <c r="B11" i="13"/>
  <c r="B8" i="13"/>
  <c r="Q7" i="13"/>
</calcChain>
</file>

<file path=xl/sharedStrings.xml><?xml version="1.0" encoding="utf-8"?>
<sst xmlns="http://schemas.openxmlformats.org/spreadsheetml/2006/main" count="1049" uniqueCount="210">
  <si>
    <t>すべての黄色の箇所を漏れなく入力してください。</t>
    <phoneticPr fontId="6"/>
  </si>
  <si>
    <t>【地域経済波及効果を示す説明書】</t>
    <phoneticPr fontId="6"/>
  </si>
  <si>
    <t>事業再構築補助金事務局　御中</t>
    <rPh sb="0" eb="2">
      <t>ジギョウ</t>
    </rPh>
    <rPh sb="2" eb="3">
      <t>サイ</t>
    </rPh>
    <rPh sb="3" eb="5">
      <t>コウチク</t>
    </rPh>
    <rPh sb="5" eb="8">
      <t>ホジョキン</t>
    </rPh>
    <rPh sb="8" eb="11">
      <t>ジムキョク</t>
    </rPh>
    <rPh sb="12" eb="14">
      <t>オンチュウ</t>
    </rPh>
    <phoneticPr fontId="10"/>
  </si>
  <si>
    <t>年</t>
    <rPh sb="0" eb="1">
      <t>ネン</t>
    </rPh>
    <phoneticPr fontId="6"/>
  </si>
  <si>
    <t>月</t>
    <rPh sb="0" eb="1">
      <t>ガツ</t>
    </rPh>
    <phoneticPr fontId="6"/>
  </si>
  <si>
    <t>日</t>
  </si>
  <si>
    <t>住所</t>
  </si>
  <si>
    <t>名称</t>
  </si>
  <si>
    <t>代表者役職</t>
  </si>
  <si>
    <t>代表者氏名</t>
  </si>
  <si>
    <t>１．事業実施場所</t>
  </si>
  <si>
    <t>都道府県</t>
    <rPh sb="0" eb="4">
      <t>トドウフケン</t>
    </rPh>
    <phoneticPr fontId="6"/>
  </si>
  <si>
    <r>
      <rPr>
        <sz val="12"/>
        <color rgb="FF000000"/>
        <rFont val="游ゴシック"/>
        <family val="3"/>
        <charset val="128"/>
      </rPr>
      <t>市区町村・番地</t>
    </r>
    <r>
      <rPr>
        <sz val="11"/>
        <color rgb="FF000000"/>
        <rFont val="游ゴシック"/>
        <family val="1"/>
        <charset val="128"/>
      </rPr>
      <t xml:space="preserve">
</t>
    </r>
    <r>
      <rPr>
        <sz val="9"/>
        <color rgb="FF000000"/>
        <rFont val="游ゴシック"/>
        <family val="3"/>
        <charset val="128"/>
      </rPr>
      <t>※同一都道府県内の複数事業場所で事業を実施する場合は「、」で区切って同じセルに記載してください。
（例）○町１丁目、△町１丁目</t>
    </r>
    <rPh sb="0" eb="4">
      <t>シクチョウソン</t>
    </rPh>
    <rPh sb="5" eb="7">
      <t>バンチ</t>
    </rPh>
    <rPh sb="9" eb="11">
      <t>ドウイツ</t>
    </rPh>
    <rPh sb="11" eb="15">
      <t>トドウフケン</t>
    </rPh>
    <rPh sb="15" eb="16">
      <t>ナイ</t>
    </rPh>
    <rPh sb="17" eb="19">
      <t>フクスウ</t>
    </rPh>
    <rPh sb="19" eb="21">
      <t>ジギョウ</t>
    </rPh>
    <rPh sb="21" eb="23">
      <t>バショ</t>
    </rPh>
    <rPh sb="24" eb="26">
      <t>ジギョウ</t>
    </rPh>
    <rPh sb="27" eb="29">
      <t>ジッシ</t>
    </rPh>
    <rPh sb="31" eb="33">
      <t>バアイ</t>
    </rPh>
    <rPh sb="38" eb="40">
      <t>クギ</t>
    </rPh>
    <rPh sb="42" eb="43">
      <t>オナ</t>
    </rPh>
    <rPh sb="47" eb="49">
      <t>キサイ</t>
    </rPh>
    <phoneticPr fontId="6"/>
  </si>
  <si>
    <t>２．新規参入の有無</t>
  </si>
  <si>
    <t>事業計画書に記載しているサプライチェーンについて、いずれかを選択してください。</t>
    <phoneticPr fontId="6"/>
  </si>
  <si>
    <t>☐</t>
  </si>
  <si>
    <t>①既に所在しているサプライチェーンにおいて事業を実施する。</t>
    <phoneticPr fontId="6"/>
  </si>
  <si>
    <t>②本事業によって当該サプライチェーンに新規参入する。</t>
    <phoneticPr fontId="6"/>
  </si>
  <si>
    <t>３．取引額の増加</t>
  </si>
  <si>
    <t>企業名には、事業計画書に記載のサプライチェーン図内の企業に対応するよう記載してください。</t>
    <phoneticPr fontId="6"/>
  </si>
  <si>
    <t>（単位：百万円）</t>
    <phoneticPr fontId="6"/>
  </si>
  <si>
    <t xml:space="preserve"> 企業名</t>
    <phoneticPr fontId="6"/>
  </si>
  <si>
    <t xml:space="preserve"> 所在地
（都道府県）</t>
    <phoneticPr fontId="6"/>
  </si>
  <si>
    <t>地域内取引額</t>
    <phoneticPr fontId="6"/>
  </si>
  <si>
    <t>令和</t>
    <rPh sb="0" eb="2">
      <t>レイワ</t>
    </rPh>
    <phoneticPr fontId="6"/>
  </si>
  <si>
    <t>年度</t>
    <phoneticPr fontId="6"/>
  </si>
  <si>
    <t>計</t>
    <rPh sb="0" eb="1">
      <t>ケイ</t>
    </rPh>
    <phoneticPr fontId="6"/>
  </si>
  <si>
    <t>　取引額の増加率</t>
    <phoneticPr fontId="6"/>
  </si>
  <si>
    <r>
      <rPr>
        <sz val="11"/>
        <color rgb="FF000000"/>
        <rFont val="MS UI Gothic"/>
        <family val="1"/>
        <charset val="1"/>
      </rPr>
      <t>※</t>
    </r>
    <r>
      <rPr>
        <sz val="11"/>
        <color rgb="FF000000"/>
        <rFont val="MS UI Gothic"/>
        <family val="1"/>
        <charset val="128"/>
      </rPr>
      <t>対象地域について</t>
    </r>
    <phoneticPr fontId="6"/>
  </si>
  <si>
    <t>同一の経済産業局管内または隣接する都道府県内のいずれかに該当する地域。</t>
    <phoneticPr fontId="6"/>
  </si>
  <si>
    <t>詳細は別シート「対象地域の考え方」参照</t>
    <phoneticPr fontId="6"/>
  </si>
  <si>
    <t>※対象地域について</t>
  </si>
  <si>
    <t>同一の経済産業局管内または隣接する都道府県内のいずれかに該当する地域。</t>
  </si>
  <si>
    <t>○参考：各経済産業局と管轄地域</t>
  </si>
  <si>
    <t>※なお、本申請においては、北海道が事業実施場所の事業者は東北経済産業局管轄地域を、沖縄県が</t>
    <phoneticPr fontId="6"/>
  </si>
  <si>
    <t>事業実施場所の事業者は九州経済産業局管轄地域を同一経済産業局管内とみなしてかまいません。</t>
    <phoneticPr fontId="6"/>
  </si>
  <si>
    <t>経済産業局名</t>
    <rPh sb="0" eb="2">
      <t>ケイザイ</t>
    </rPh>
    <rPh sb="2" eb="4">
      <t>サンギョウ</t>
    </rPh>
    <rPh sb="4" eb="5">
      <t>キョク</t>
    </rPh>
    <rPh sb="5" eb="6">
      <t>メイ</t>
    </rPh>
    <phoneticPr fontId="6"/>
  </si>
  <si>
    <t>管轄地域</t>
    <rPh sb="0" eb="2">
      <t>カンカツ</t>
    </rPh>
    <rPh sb="2" eb="4">
      <t>チイキ</t>
    </rPh>
    <phoneticPr fontId="6"/>
  </si>
  <si>
    <t>北海道経済産業局</t>
    <rPh sb="0" eb="3">
      <t>ホッカイドウ</t>
    </rPh>
    <rPh sb="3" eb="5">
      <t>ケイザイ</t>
    </rPh>
    <rPh sb="5" eb="7">
      <t>サンギョウ</t>
    </rPh>
    <rPh sb="7" eb="8">
      <t>キョク</t>
    </rPh>
    <phoneticPr fontId="6"/>
  </si>
  <si>
    <t>北海道</t>
    <rPh sb="0" eb="3">
      <t>ホッカイドウ</t>
    </rPh>
    <phoneticPr fontId="6"/>
  </si>
  <si>
    <t>東北経済産業局</t>
    <phoneticPr fontId="6"/>
  </si>
  <si>
    <t>青森県、岩手県、秋田県、宮城県、山形県、福島県</t>
    <phoneticPr fontId="6"/>
  </si>
  <si>
    <t>関東経済産業局</t>
    <phoneticPr fontId="6"/>
  </si>
  <si>
    <t>東京都、茨城県、栃木県、群馬県、埼玉県、千葉県、神奈川県、
新潟県、山梨県、長野県、静岡県</t>
    <phoneticPr fontId="6"/>
  </si>
  <si>
    <t>中部経済産業局</t>
    <phoneticPr fontId="6"/>
  </si>
  <si>
    <t>富山県、石川県、岐阜県、愛知県、三重県</t>
    <phoneticPr fontId="6"/>
  </si>
  <si>
    <t>近畿経済産業局</t>
    <phoneticPr fontId="6"/>
  </si>
  <si>
    <t>大阪府、京都府、滋賀県、奈良県、和歌山県、兵庫県、福井県</t>
    <phoneticPr fontId="6"/>
  </si>
  <si>
    <t>中国経済産業局</t>
    <phoneticPr fontId="6"/>
  </si>
  <si>
    <t>岡山県、広島県、山口県、島根県、鳥取県</t>
    <phoneticPr fontId="6"/>
  </si>
  <si>
    <t>四国経済産業局</t>
    <phoneticPr fontId="6"/>
  </si>
  <si>
    <t>徳島県、香川県、愛媛県、高知県</t>
    <phoneticPr fontId="6"/>
  </si>
  <si>
    <t>九州経済産業局</t>
    <phoneticPr fontId="6"/>
  </si>
  <si>
    <t>福岡県、佐賀県、長崎県、熊本県、大分県、宮崎県、鹿児島県</t>
    <phoneticPr fontId="6"/>
  </si>
  <si>
    <t>内閣府沖縄総合事務局
経済産業部</t>
    <rPh sb="0" eb="3">
      <t>ナイカクフ</t>
    </rPh>
    <rPh sb="3" eb="7">
      <t>オキナワソウゴウ</t>
    </rPh>
    <rPh sb="7" eb="10">
      <t>ジムキョク</t>
    </rPh>
    <rPh sb="11" eb="16">
      <t>ケイザイサンギョウブ</t>
    </rPh>
    <phoneticPr fontId="6"/>
  </si>
  <si>
    <t>沖縄県</t>
    <rPh sb="0" eb="3">
      <t>オキナワケン</t>
    </rPh>
    <phoneticPr fontId="6"/>
  </si>
  <si>
    <t>○参考：隣接する都道府県</t>
    <rPh sb="3" eb="5">
      <t>ミンチョウ</t>
    </rPh>
    <rPh sb="7" eb="9">
      <t>ホンブンニホンゴ</t>
    </rPh>
    <phoneticPr fontId="6"/>
  </si>
  <si>
    <t>都道府県</t>
  </si>
  <si>
    <t xml:space="preserve"> 隣接する都道府県</t>
  </si>
  <si>
    <t>北海道</t>
  </si>
  <si>
    <t>青森県</t>
  </si>
  <si>
    <t>北海道、岩手県、秋田県</t>
  </si>
  <si>
    <t>岩手県</t>
  </si>
  <si>
    <t>青森県、宮城県、秋田県</t>
  </si>
  <si>
    <t>宮城県</t>
  </si>
  <si>
    <t>岩手県、秋田県、山形県、福島県</t>
  </si>
  <si>
    <t>秋田県</t>
  </si>
  <si>
    <t>青森県、岩手県、宮城県、山形県</t>
  </si>
  <si>
    <t>山形県</t>
  </si>
  <si>
    <t>宮城県、秋田県、福島県、新潟県</t>
  </si>
  <si>
    <t>福島県</t>
  </si>
  <si>
    <t>宮城県、山形県、茨城県、栃木県、群馬県、新潟県</t>
  </si>
  <si>
    <t>茨城県</t>
  </si>
  <si>
    <t>福島県、栃木県、埼玉県、千葉県</t>
  </si>
  <si>
    <t>栃木県</t>
  </si>
  <si>
    <t>福島県、茨城県、群馬県、埼玉県</t>
  </si>
  <si>
    <t>群馬県</t>
  </si>
  <si>
    <t>福島県、栃木県、埼玉県、新潟県、長野県</t>
  </si>
  <si>
    <t>埼玉県</t>
  </si>
  <si>
    <t>茨城県、栃木県、群馬県、千葉県、東京都、山梨県、長野県</t>
  </si>
  <si>
    <t>千葉県</t>
  </si>
  <si>
    <t>茨城県、埼玉県、東京都、神奈川県</t>
  </si>
  <si>
    <t>東京都</t>
  </si>
  <si>
    <t>埼玉県、千葉県、神奈川県、山梨県</t>
  </si>
  <si>
    <t>神奈川県</t>
  </si>
  <si>
    <t>千葉県、東京都、山梨県、静岡県</t>
  </si>
  <si>
    <t>新潟県</t>
  </si>
  <si>
    <t>山形県、福島県、群馬県、富山県、長野県</t>
  </si>
  <si>
    <t>富山県</t>
  </si>
  <si>
    <t>新潟県、石川県、長野県、岐阜県</t>
  </si>
  <si>
    <t>石川県</t>
  </si>
  <si>
    <t>富山県、福井県、岐阜県</t>
  </si>
  <si>
    <t>福井県</t>
  </si>
  <si>
    <t>石川県、岐阜県、滋賀県、京都府</t>
  </si>
  <si>
    <t>山梨県</t>
  </si>
  <si>
    <t>埼玉県、東京都、神奈川県、長野県、静岡県</t>
  </si>
  <si>
    <t>長野県</t>
  </si>
  <si>
    <t>群馬県、埼玉県、新潟県、富山県、山梨県、岐阜県、静岡県、愛知県</t>
  </si>
  <si>
    <t>岐阜県</t>
  </si>
  <si>
    <t>富山県、石川県、福井県、長野県、愛知県、三重県、滋賀県</t>
  </si>
  <si>
    <t>静岡県</t>
  </si>
  <si>
    <t>神奈川県、山梨県、長野県、愛知県</t>
  </si>
  <si>
    <t>愛知県</t>
  </si>
  <si>
    <t>長野県、岐阜県、静岡県、三重県</t>
  </si>
  <si>
    <t>三重県</t>
  </si>
  <si>
    <t>岐阜県、愛知県、滋賀県、京都府、奈良県、和歌山県</t>
  </si>
  <si>
    <t>滋賀県</t>
  </si>
  <si>
    <t>福井県、岐阜県、三重県、京都府</t>
  </si>
  <si>
    <t>京都府</t>
  </si>
  <si>
    <t>福井県、三重県、滋賀県、大阪府、兵庫県、奈良県</t>
  </si>
  <si>
    <t>大阪府</t>
  </si>
  <si>
    <t>京都府、兵庫県、奈良県、和歌山県</t>
  </si>
  <si>
    <t>兵庫県</t>
  </si>
  <si>
    <t>京都府、大阪府、鳥取県、岡山県、徳島県</t>
  </si>
  <si>
    <t>奈良県</t>
  </si>
  <si>
    <t>三重県、京都府、大阪府、和歌山県</t>
  </si>
  <si>
    <t>和歌山県</t>
  </si>
  <si>
    <t>三重県、大阪府、奈良県</t>
  </si>
  <si>
    <t>鳥取県</t>
  </si>
  <si>
    <t>兵庫県、島根県、岡山県、広島県</t>
  </si>
  <si>
    <t>島根県</t>
  </si>
  <si>
    <t>鳥取県、広島県、山口県</t>
  </si>
  <si>
    <t>岡山県</t>
  </si>
  <si>
    <t>兵庫県、島根県、広島県、香川県</t>
  </si>
  <si>
    <t>広島県</t>
  </si>
  <si>
    <t>鳥取県、島根県、岡山県、山口県、愛媛県</t>
  </si>
  <si>
    <t>山口県</t>
  </si>
  <si>
    <t>島根県、広島県、福岡県</t>
  </si>
  <si>
    <t>徳島県</t>
  </si>
  <si>
    <t>兵庫県、香川県、愛媛県、高知県</t>
  </si>
  <si>
    <t>香川県</t>
  </si>
  <si>
    <t>岡山県、徳島県、愛媛県</t>
  </si>
  <si>
    <t>愛媛県</t>
  </si>
  <si>
    <t>広島県、徳島県、香川県、高知県</t>
  </si>
  <si>
    <t>高知県</t>
  </si>
  <si>
    <t>徳島県、愛媛県</t>
  </si>
  <si>
    <t>福岡県</t>
  </si>
  <si>
    <t>山口県、佐賀県、熊本県、大分県</t>
  </si>
  <si>
    <t>佐賀県</t>
  </si>
  <si>
    <t>福岡県、長崎県</t>
  </si>
  <si>
    <t>長崎県</t>
  </si>
  <si>
    <t>熊本県</t>
  </si>
  <si>
    <t>福岡県、大分県、宮崎県、鹿児島県</t>
  </si>
  <si>
    <t>大分県</t>
  </si>
  <si>
    <t>福岡県、熊本県、宮崎県</t>
  </si>
  <si>
    <t>宮崎県</t>
  </si>
  <si>
    <t>熊本県、大分県、鹿児島県</t>
  </si>
  <si>
    <t>鹿児島県</t>
  </si>
  <si>
    <t>熊本県、宮崎県</t>
  </si>
  <si>
    <t>沖縄県</t>
  </si>
  <si>
    <t>-</t>
  </si>
  <si>
    <r>
      <rPr>
        <b/>
        <sz val="10"/>
        <rFont val="Segoe UI Symbol"/>
        <family val="1"/>
      </rPr>
      <t>○</t>
    </r>
    <r>
      <rPr>
        <b/>
        <sz val="10"/>
        <rFont val="ＭＳ 明朝 (本文のフォント - 日本語)"/>
        <family val="1"/>
        <charset val="128"/>
      </rPr>
      <t>例：申請者の事業実施場所が福島県の場合</t>
    </r>
    <phoneticPr fontId="6"/>
  </si>
  <si>
    <r>
      <t>・下記の例の場合、対象になる取引は</t>
    </r>
    <r>
      <rPr>
        <sz val="10"/>
        <rFont val="Segoe UI Symbol"/>
        <family val="1"/>
      </rPr>
      <t>①</t>
    </r>
    <r>
      <rPr>
        <sz val="10"/>
        <rFont val="游ゴシック"/>
        <family val="1"/>
        <charset val="128"/>
      </rPr>
      <t>、</t>
    </r>
    <r>
      <rPr>
        <sz val="10"/>
        <rFont val="Segoe UI Symbol"/>
        <family val="1"/>
      </rPr>
      <t>②</t>
    </r>
    <r>
      <rPr>
        <sz val="10"/>
        <rFont val="游ゴシック"/>
        <family val="1"/>
        <charset val="128"/>
      </rPr>
      <t>、</t>
    </r>
    <r>
      <rPr>
        <sz val="10"/>
        <rFont val="Segoe UI Symbol"/>
        <family val="1"/>
      </rPr>
      <t>③</t>
    </r>
    <r>
      <rPr>
        <sz val="10"/>
        <rFont val="游ゴシック"/>
        <family val="1"/>
        <charset val="128"/>
      </rPr>
      <t>、</t>
    </r>
    <r>
      <rPr>
        <sz val="10"/>
        <rFont val="Segoe UI Symbol"/>
        <family val="1"/>
      </rPr>
      <t>④</t>
    </r>
    <r>
      <rPr>
        <sz val="10"/>
        <rFont val="游ゴシック"/>
        <family val="1"/>
        <charset val="128"/>
      </rPr>
      <t>、</t>
    </r>
    <r>
      <rPr>
        <sz val="10"/>
        <rFont val="Segoe UI Symbol"/>
        <family val="1"/>
      </rPr>
      <t>⑤</t>
    </r>
    <r>
      <rPr>
        <sz val="10"/>
        <rFont val="游ゴシック"/>
        <family val="1"/>
        <charset val="128"/>
      </rPr>
      <t>、</t>
    </r>
    <r>
      <rPr>
        <sz val="10"/>
        <rFont val="Segoe UI Symbol"/>
        <family val="1"/>
      </rPr>
      <t>⑥</t>
    </r>
    <r>
      <rPr>
        <sz val="10"/>
        <rFont val="游ゴシック"/>
        <family val="1"/>
        <charset val="128"/>
      </rPr>
      <t>。</t>
    </r>
    <phoneticPr fontId="6"/>
  </si>
  <si>
    <r>
      <t>・申請者Ａ社（福島県）とC社（宮城県）の取引（</t>
    </r>
    <r>
      <rPr>
        <sz val="10"/>
        <rFont val="Segoe UI Symbol"/>
        <family val="1"/>
      </rPr>
      <t>③</t>
    </r>
    <r>
      <rPr>
        <sz val="10"/>
        <rFont val="游ゴシック"/>
        <family val="1"/>
        <charset val="128"/>
      </rPr>
      <t>、</t>
    </r>
    <r>
      <rPr>
        <sz val="10"/>
        <rFont val="Segoe UI Symbol"/>
        <family val="1"/>
      </rPr>
      <t>④</t>
    </r>
    <r>
      <rPr>
        <sz val="10"/>
        <rFont val="游ゴシック"/>
        <family val="1"/>
        <charset val="128"/>
      </rPr>
      <t>）は同一経産局内（かつ隣接県）に該当。また、Ａ</t>
    </r>
    <phoneticPr fontId="6"/>
  </si>
  <si>
    <r>
      <rPr>
        <sz val="10"/>
        <rFont val="游ゴシック"/>
        <family val="1"/>
        <charset val="128"/>
      </rPr>
      <t xml:space="preserve"> </t>
    </r>
    <r>
      <rPr>
        <sz val="10"/>
        <rFont val="ＭＳ 明朝 (本文のフォント - 日本語)"/>
        <family val="1"/>
        <charset val="128"/>
      </rPr>
      <t>社（福島県）とＤ社（栃木県）との取引（</t>
    </r>
    <r>
      <rPr>
        <sz val="10"/>
        <rFont val="Segoe UI Symbol"/>
        <family val="1"/>
      </rPr>
      <t>⑤</t>
    </r>
    <r>
      <rPr>
        <sz val="10"/>
        <rFont val="游ゴシック"/>
        <family val="1"/>
        <charset val="128"/>
      </rPr>
      <t>、</t>
    </r>
    <r>
      <rPr>
        <sz val="10"/>
        <rFont val="Segoe UI Symbol"/>
        <family val="1"/>
      </rPr>
      <t>⑥</t>
    </r>
    <r>
      <rPr>
        <sz val="10"/>
        <rFont val="游ゴシック"/>
        <family val="1"/>
        <charset val="128"/>
      </rPr>
      <t>）は経産局管内ではないが、隣県なので、対象。</t>
    </r>
    <phoneticPr fontId="6"/>
  </si>
  <si>
    <r>
      <t>・一方で、申請者Ａ社（福島県）とＥ社（東京都）及びＦ社（北海道）の間の取引（</t>
    </r>
    <r>
      <rPr>
        <sz val="10"/>
        <color rgb="FF000000"/>
        <rFont val="Segoe UI Symbol"/>
        <family val="1"/>
      </rPr>
      <t>⑦</t>
    </r>
    <r>
      <rPr>
        <sz val="10"/>
        <color rgb="FF000000"/>
        <rFont val="游ゴシック"/>
        <family val="1"/>
        <charset val="128"/>
      </rPr>
      <t>、</t>
    </r>
    <r>
      <rPr>
        <sz val="10"/>
        <color rgb="FF000000"/>
        <rFont val="Segoe UI Symbol"/>
        <family val="1"/>
      </rPr>
      <t>⑧</t>
    </r>
    <r>
      <rPr>
        <sz val="10"/>
        <color rgb="FF000000"/>
        <rFont val="游ゴシック"/>
        <family val="1"/>
        <charset val="128"/>
      </rPr>
      <t>、</t>
    </r>
    <r>
      <rPr>
        <sz val="10"/>
        <color rgb="FF000000"/>
        <rFont val="Segoe UI Symbol"/>
        <family val="1"/>
      </rPr>
      <t>⑨</t>
    </r>
    <r>
      <rPr>
        <sz val="10"/>
        <color rgb="FF000000"/>
        <rFont val="游ゴシック"/>
        <family val="1"/>
        <charset val="128"/>
      </rPr>
      <t>、</t>
    </r>
    <r>
      <rPr>
        <sz val="10"/>
        <color rgb="FF000000"/>
        <rFont val="Segoe UI Symbol"/>
        <family val="1"/>
      </rPr>
      <t>⑩</t>
    </r>
    <r>
      <rPr>
        <sz val="10"/>
        <color rgb="FF000000"/>
        <rFont val="游ゴシック"/>
        <family val="1"/>
        <charset val="128"/>
      </rPr>
      <t>）は、同一の</t>
    </r>
    <phoneticPr fontId="6"/>
  </si>
  <si>
    <t>経産局管内または隣接する都道府県内のいずれにも該当してないため、対象とならない。</t>
    <phoneticPr fontId="6"/>
  </si>
  <si>
    <t>1、事業実施場所</t>
    <rPh sb="2" eb="4">
      <t>ジギョウ</t>
    </rPh>
    <rPh sb="4" eb="6">
      <t>ジッシ</t>
    </rPh>
    <rPh sb="6" eb="8">
      <t>バショ</t>
    </rPh>
    <phoneticPr fontId="6"/>
  </si>
  <si>
    <t>列全入力</t>
    <rPh sb="0" eb="1">
      <t>レツ</t>
    </rPh>
    <rPh sb="1" eb="4">
      <t>ゼンニュウリョク</t>
    </rPh>
    <phoneticPr fontId="6"/>
  </si>
  <si>
    <t>1，3，5，7，8，10，12</t>
    <phoneticPr fontId="10"/>
  </si>
  <si>
    <t>4，6，9，11</t>
    <phoneticPr fontId="6"/>
  </si>
  <si>
    <t>比較県１</t>
    <rPh sb="0" eb="2">
      <t>ヒカク</t>
    </rPh>
    <rPh sb="2" eb="3">
      <t>ケン</t>
    </rPh>
    <phoneticPr fontId="6"/>
  </si>
  <si>
    <t>比較県２</t>
    <rPh sb="0" eb="2">
      <t>ヒカク</t>
    </rPh>
    <rPh sb="2" eb="3">
      <t>ケン</t>
    </rPh>
    <phoneticPr fontId="6"/>
  </si>
  <si>
    <t>比較県３</t>
    <rPh sb="0" eb="2">
      <t>ヒカク</t>
    </rPh>
    <rPh sb="2" eb="3">
      <t>ケン</t>
    </rPh>
    <phoneticPr fontId="6"/>
  </si>
  <si>
    <t>比較県４</t>
    <rPh sb="0" eb="2">
      <t>ヒカク</t>
    </rPh>
    <rPh sb="2" eb="3">
      <t>ケン</t>
    </rPh>
    <phoneticPr fontId="6"/>
  </si>
  <si>
    <t>比較県５</t>
    <rPh sb="0" eb="2">
      <t>ヒカク</t>
    </rPh>
    <rPh sb="2" eb="3">
      <t>ケン</t>
    </rPh>
    <phoneticPr fontId="6"/>
  </si>
  <si>
    <t>比較県６</t>
    <rPh sb="0" eb="2">
      <t>ヒカク</t>
    </rPh>
    <rPh sb="2" eb="3">
      <t>ケン</t>
    </rPh>
    <phoneticPr fontId="6"/>
  </si>
  <si>
    <t>比較県７</t>
    <rPh sb="0" eb="2">
      <t>ヒカク</t>
    </rPh>
    <rPh sb="2" eb="3">
      <t>ケン</t>
    </rPh>
    <phoneticPr fontId="6"/>
  </si>
  <si>
    <t>比較県８</t>
    <rPh sb="0" eb="2">
      <t>ヒカク</t>
    </rPh>
    <rPh sb="2" eb="3">
      <t>ケン</t>
    </rPh>
    <phoneticPr fontId="6"/>
  </si>
  <si>
    <t>比較県９</t>
    <rPh sb="0" eb="2">
      <t>ヒカク</t>
    </rPh>
    <rPh sb="2" eb="3">
      <t>ケン</t>
    </rPh>
    <phoneticPr fontId="6"/>
  </si>
  <si>
    <t>比較県１０</t>
    <rPh sb="0" eb="2">
      <t>ヒカク</t>
    </rPh>
    <rPh sb="2" eb="3">
      <t>ケン</t>
    </rPh>
    <phoneticPr fontId="6"/>
  </si>
  <si>
    <t>比較県１１</t>
    <rPh sb="0" eb="2">
      <t>ヒカク</t>
    </rPh>
    <rPh sb="2" eb="3">
      <t>ケン</t>
    </rPh>
    <phoneticPr fontId="6"/>
  </si>
  <si>
    <t>カウント１</t>
    <phoneticPr fontId="6"/>
  </si>
  <si>
    <t>カウント２</t>
    <phoneticPr fontId="6"/>
  </si>
  <si>
    <t>カウント３</t>
  </si>
  <si>
    <t>カウント４</t>
  </si>
  <si>
    <t>カウント５</t>
  </si>
  <si>
    <t>カウント６</t>
  </si>
  <si>
    <t>カウント７</t>
  </si>
  <si>
    <t>カウント８</t>
  </si>
  <si>
    <t>カウント９</t>
  </si>
  <si>
    <t>カウント１０</t>
  </si>
  <si>
    <t>カウント１１</t>
  </si>
  <si>
    <t>判定１</t>
    <rPh sb="0" eb="2">
      <t>ハンテイ</t>
    </rPh>
    <phoneticPr fontId="6"/>
  </si>
  <si>
    <t>判定２</t>
    <rPh sb="0" eb="2">
      <t>ハンテイ</t>
    </rPh>
    <phoneticPr fontId="6"/>
  </si>
  <si>
    <t>判定３</t>
    <rPh sb="0" eb="2">
      <t>ハンテイ</t>
    </rPh>
    <phoneticPr fontId="6"/>
  </si>
  <si>
    <t>判定４</t>
    <rPh sb="0" eb="2">
      <t>ハンテイ</t>
    </rPh>
    <phoneticPr fontId="6"/>
  </si>
  <si>
    <t>判定５</t>
    <rPh sb="0" eb="2">
      <t>ハンテイ</t>
    </rPh>
    <phoneticPr fontId="6"/>
  </si>
  <si>
    <t>判定６</t>
    <rPh sb="0" eb="2">
      <t>ハンテイ</t>
    </rPh>
    <phoneticPr fontId="6"/>
  </si>
  <si>
    <t>判定７</t>
    <rPh sb="0" eb="2">
      <t>ハンテイ</t>
    </rPh>
    <phoneticPr fontId="6"/>
  </si>
  <si>
    <t>判定８</t>
    <rPh sb="0" eb="2">
      <t>ハンテイ</t>
    </rPh>
    <phoneticPr fontId="6"/>
  </si>
  <si>
    <t>判定９</t>
    <rPh sb="0" eb="2">
      <t>ハンテイ</t>
    </rPh>
    <phoneticPr fontId="6"/>
  </si>
  <si>
    <t>判定１０</t>
    <rPh sb="0" eb="2">
      <t>ハンテイ</t>
    </rPh>
    <phoneticPr fontId="6"/>
  </si>
  <si>
    <t>判定１１</t>
    <rPh sb="0" eb="2">
      <t>ハンテイ</t>
    </rPh>
    <phoneticPr fontId="6"/>
  </si>
  <si>
    <t/>
  </si>
  <si>
    <t>↓比較県</t>
    <rPh sb="1" eb="3">
      <t>ヒカク</t>
    </rPh>
    <rPh sb="3" eb="4">
      <t>ケン</t>
    </rPh>
    <phoneticPr fontId="6"/>
  </si>
  <si>
    <t>3.の選択県</t>
    <rPh sb="3" eb="5">
      <t>センタク</t>
    </rPh>
    <rPh sb="5" eb="6">
      <t>ケン</t>
    </rPh>
    <phoneticPr fontId="6"/>
  </si>
  <si>
    <t>NG判定</t>
    <rPh sb="2" eb="4">
      <t>ハンテイ</t>
    </rPh>
    <phoneticPr fontId="6"/>
  </si>
  <si>
    <t>総合判定</t>
    <rPh sb="0" eb="4">
      <t>ソウゴウハンテイ</t>
    </rPh>
    <phoneticPr fontId="6"/>
  </si>
  <si>
    <t xml:space="preserve"> 計算開始年度</t>
  </si>
  <si>
    <t>最終年度</t>
    <rPh sb="0" eb="4">
      <t>サイシュウネンド</t>
    </rPh>
    <phoneticPr fontId="6"/>
  </si>
  <si>
    <t>エラー行</t>
    <rPh sb="3" eb="4">
      <t>ギョウ</t>
    </rPh>
    <phoneticPr fontId="6"/>
  </si>
  <si>
    <t>・</t>
    <phoneticPr fontId="6"/>
  </si>
  <si>
    <t>合計：</t>
    <rPh sb="0" eb="2">
      <t>ゴウケイ</t>
    </rPh>
    <phoneticPr fontId="6"/>
  </si>
  <si>
    <t>エラー</t>
    <phoneticPr fontId="6"/>
  </si>
  <si>
    <t>チェック列</t>
    <rPh sb="4" eb="5">
      <t>レツ</t>
    </rPh>
    <phoneticPr fontId="6"/>
  </si>
  <si>
    <t xml:space="preserve"> 計算開始年度合計</t>
    <rPh sb="7" eb="9">
      <t>ゴウケイ</t>
    </rPh>
    <phoneticPr fontId="6"/>
  </si>
  <si>
    <t xml:space="preserve"> 収益計画の最終年度合計</t>
    <rPh sb="10" eb="12">
      <t>ゴウケイ</t>
    </rPh>
    <phoneticPr fontId="6"/>
  </si>
  <si>
    <t>増加率</t>
    <rPh sb="0" eb="3">
      <t>ゾウカリツ</t>
    </rPh>
    <phoneticPr fontId="6"/>
  </si>
  <si>
    <t>３．取引額の増加エラー</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</si>
</sst>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76" formatCode="_-&quot;¥&quot;* #,##0.00_-\ ;\-&quot;¥&quot;* #,##0.00_-\ ;_-&quot;¥&quot;* &quot;-&quot;??_-\ ;_-@_-"/>
    <numFmt numFmtId="177" formatCode="&quot;¥&quot;#,##0_);[Red]\(&quot;¥&quot;#,##0\)"/>
    <numFmt numFmtId="178" formatCode="0_);[Red]\(0\)"/>
    <numFmt numFmtId="179" formatCode="#,##0.0;[Red]\-#,##0.0"/>
    <numFmt numFmtId="180" formatCode="#,##0.0"/>
  </numFmts>
  <fonts count="50">
    <font>
      <sz val="12"/>
      <name val="ＭＳ Ｐゴシック"/>
      <charset val="134"/>
    </font>
    <font>
      <sz val="11"/>
      <color indexed="8"/>
      <name val="ＭＳ Ｐゴシック"/>
      <family val="2"/>
      <charset val="128"/>
    </font>
    <font>
      <u/>
      <sz val="11"/>
      <color indexed="30"/>
      <name val="ＭＳ Ｐゴシック"/>
      <family val="2"/>
      <charset val="128"/>
    </font>
    <font>
      <sz val="11"/>
      <color indexed="8"/>
      <name val="ＭＳ ゴシック"/>
      <family val="3"/>
      <charset val="128"/>
    </font>
    <font>
      <sz val="11"/>
      <color indexed="8"/>
      <name val="ＭＳ ゴシック"/>
      <family val="3"/>
      <charset val="134"/>
    </font>
    <font>
      <sz val="12"/>
      <name val="ＭＳ Ｐゴシック"/>
      <family val="3"/>
      <charset val="128"/>
    </font>
    <font>
      <sz val="6"/>
      <name val="ＭＳ Ｐゴシック"/>
      <family val="3"/>
      <charset val="128"/>
    </font>
    <font>
      <sz val="12"/>
      <name val="ＭＳ Ｐゴシック"/>
      <family val="3"/>
      <charset val="128"/>
    </font>
    <font>
      <sz val="11"/>
      <name val="ＭＳ ゴシック"/>
      <family val="3"/>
      <charset val="128"/>
    </font>
    <font>
      <sz val="12"/>
      <name val="ＭＳ ゴシック"/>
      <family val="3"/>
      <charset val="128"/>
    </font>
    <font>
      <sz val="6"/>
      <name val="ＭＳ Ｐゴシック"/>
      <family val="2"/>
      <charset val="128"/>
      <scheme val="minor"/>
    </font>
    <font>
      <sz val="12"/>
      <color theme="1"/>
      <name val="ＭＳ ゴシック"/>
      <family val="3"/>
      <charset val="128"/>
    </font>
    <font>
      <sz val="11"/>
      <color theme="0"/>
      <name val="ＭＳ ゴシック"/>
      <family val="3"/>
      <charset val="128"/>
    </font>
    <font>
      <sz val="11"/>
      <color theme="1"/>
      <name val="ＭＳ 明朝 (本文のフォント - 日本語)"/>
      <family val="1"/>
      <charset val="128"/>
    </font>
    <font>
      <sz val="11"/>
      <color indexed="8"/>
      <name val="ＭＳ 明朝 (本文のフォント - 日本語)"/>
      <family val="1"/>
      <charset val="128"/>
    </font>
    <font>
      <b/>
      <sz val="11"/>
      <color indexed="8"/>
      <name val="ＭＳ 明朝 (本文のフォント - 日本語)"/>
      <family val="1"/>
      <charset val="128"/>
    </font>
    <font>
      <b/>
      <sz val="14"/>
      <color indexed="8"/>
      <name val="ＭＳ 明朝 (本文のフォント - 日本語)"/>
      <family val="1"/>
      <charset val="128"/>
    </font>
    <font>
      <b/>
      <sz val="12"/>
      <color rgb="FFFF0000"/>
      <name val="ＭＳ 明朝 (本文のフォント - 日本語)"/>
      <family val="1"/>
      <charset val="128"/>
    </font>
    <font>
      <sz val="12"/>
      <color indexed="8"/>
      <name val="ＭＳ 明朝 (本文のフォント - 日本語)"/>
      <family val="1"/>
      <charset val="128"/>
    </font>
    <font>
      <sz val="12"/>
      <color rgb="FF000000"/>
      <name val="ＭＳ 明朝 (本文のフォント - 日本語)"/>
      <family val="1"/>
      <charset val="128"/>
    </font>
    <font>
      <b/>
      <sz val="10"/>
      <color rgb="FFFF0000"/>
      <name val="ＭＳ 明朝 (本文のフォント - 日本語)"/>
      <family val="1"/>
      <charset val="128"/>
    </font>
    <font>
      <sz val="10"/>
      <color indexed="8"/>
      <name val="ＭＳ 明朝 (本文のフォント - 日本語)"/>
      <family val="1"/>
      <charset val="128"/>
    </font>
    <font>
      <sz val="12"/>
      <name val="ＭＳ 明朝 (本文のフォント - 日本語)"/>
      <family val="1"/>
      <charset val="128"/>
    </font>
    <font>
      <b/>
      <sz val="10"/>
      <color indexed="8"/>
      <name val="ＭＳ 明朝 (本文のフォント - 日本語)"/>
      <family val="1"/>
      <charset val="128"/>
    </font>
    <font>
      <sz val="10.5"/>
      <name val="ＭＳ 明朝 (本文のフォント - 日本語)"/>
      <family val="1"/>
      <charset val="128"/>
    </font>
    <font>
      <sz val="10"/>
      <name val="ＭＳ 明朝 (本文のフォント - 日本語)"/>
      <family val="1"/>
      <charset val="128"/>
    </font>
    <font>
      <sz val="12"/>
      <name val="ＭＳ Ｐゴシック"/>
      <family val="3"/>
      <charset val="128"/>
      <scheme val="major"/>
    </font>
    <font>
      <sz val="11"/>
      <color rgb="FF000000"/>
      <name val="游ゴシック"/>
      <family val="1"/>
      <charset val="128"/>
    </font>
    <font>
      <sz val="8"/>
      <color indexed="8"/>
      <name val="ＭＳ ゴシック"/>
      <family val="3"/>
      <charset val="128"/>
    </font>
    <font>
      <sz val="8"/>
      <name val="ＭＳ Ｐゴシック"/>
      <family val="3"/>
      <charset val="128"/>
    </font>
    <font>
      <sz val="10"/>
      <color rgb="FF000000"/>
      <name val="游ゴシック"/>
      <family val="1"/>
      <charset val="128"/>
    </font>
    <font>
      <sz val="11"/>
      <color rgb="FF000000"/>
      <name val="ＭＳ ゴシック"/>
      <family val="1"/>
      <charset val="128"/>
    </font>
    <font>
      <sz val="10"/>
      <name val="Segoe UI Symbol"/>
      <family val="1"/>
    </font>
    <font>
      <sz val="10"/>
      <color indexed="8"/>
      <name val="ＭＳ Ｐゴシック"/>
      <family val="2"/>
      <charset val="128"/>
    </font>
    <font>
      <sz val="12"/>
      <color rgb="FF000000"/>
      <name val="ＭＳ Ｐゴシック"/>
      <family val="1"/>
      <charset val="128"/>
    </font>
    <font>
      <sz val="11"/>
      <color rgb="FF000000"/>
      <name val="MS UI Gothic"/>
      <family val="1"/>
      <charset val="1"/>
    </font>
    <font>
      <sz val="12"/>
      <color indexed="8"/>
      <name val="ＭＳ Ｐゴシック"/>
      <family val="3"/>
      <charset val="128"/>
      <scheme val="minor"/>
    </font>
    <font>
      <b/>
      <sz val="10"/>
      <color rgb="FF000000"/>
      <name val="ＭＳ 明朝 (本文のフォント - 日本語)"/>
      <family val="1"/>
      <charset val="128"/>
    </font>
    <font>
      <b/>
      <sz val="10"/>
      <name val="ＭＳ 明朝 (本文のフォント - 日本語)"/>
      <family val="1"/>
      <charset val="128"/>
    </font>
    <font>
      <b/>
      <sz val="10"/>
      <name val="Segoe UI Symbol"/>
      <family val="1"/>
    </font>
    <font>
      <sz val="11"/>
      <name val="ＭＳ 明朝 (本文のフォント - 日本語)"/>
      <family val="1"/>
      <charset val="128"/>
    </font>
    <font>
      <sz val="11"/>
      <color rgb="FF000000"/>
      <name val="ＭＳ 明朝 (本文のフォント - 日本語)"/>
      <family val="1"/>
      <charset val="1"/>
    </font>
    <font>
      <sz val="11"/>
      <color rgb="FF000000"/>
      <name val="MS UI Gothic"/>
      <family val="1"/>
      <charset val="128"/>
    </font>
    <font>
      <sz val="11"/>
      <color rgb="FF000000"/>
      <name val="ＭＳ 明朝 (本文のフォント - 日本語)"/>
      <family val="1"/>
      <charset val="128"/>
    </font>
    <font>
      <sz val="12"/>
      <name val="ＭＳ Ｐゴシック"/>
      <family val="3"/>
      <charset val="128"/>
    </font>
    <font>
      <sz val="11"/>
      <color rgb="FF000000"/>
      <name val="游ゴシック"/>
      <family val="3"/>
      <charset val="128"/>
    </font>
    <font>
      <sz val="9"/>
      <color rgb="FF000000"/>
      <name val="游ゴシック"/>
      <family val="3"/>
      <charset val="128"/>
    </font>
    <font>
      <sz val="12"/>
      <color rgb="FF000000"/>
      <name val="游ゴシック"/>
      <family val="3"/>
      <charset val="128"/>
    </font>
    <font>
      <sz val="10"/>
      <name val="游ゴシック"/>
      <family val="1"/>
      <charset val="128"/>
    </font>
    <font>
      <sz val="10"/>
      <color rgb="FF000000"/>
      <name val="Segoe UI Symbol"/>
      <family val="1"/>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theme="7"/>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0"/>
      </left>
      <right/>
      <top style="thick">
        <color indexed="60"/>
      </top>
      <bottom style="thick">
        <color indexed="60"/>
      </bottom>
      <diagonal/>
    </border>
    <border>
      <left/>
      <right/>
      <top style="thick">
        <color indexed="60"/>
      </top>
      <bottom style="thick">
        <color indexed="60"/>
      </bottom>
      <diagonal/>
    </border>
    <border>
      <left/>
      <right style="thick">
        <color indexed="60"/>
      </right>
      <top style="thick">
        <color indexed="60"/>
      </top>
      <bottom style="thick">
        <color indexed="60"/>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right/>
      <top/>
      <bottom style="thick">
        <color indexed="60"/>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8">
      <alignment vertical="center"/>
    </xf>
    <xf numFmtId="9" fontId="5" fillId="0" borderId="8" applyFont="0" applyFill="0" applyBorder="0" applyAlignment="0" applyProtection="0">
      <alignment vertical="center"/>
    </xf>
    <xf numFmtId="0" fontId="1" fillId="0" borderId="0">
      <alignment vertical="center"/>
    </xf>
    <xf numFmtId="43" fontId="5" fillId="0" borderId="0" applyFont="0" applyFill="0" applyBorder="0" applyAlignment="0" applyProtection="0">
      <alignment vertical="center"/>
    </xf>
    <xf numFmtId="176" fontId="5" fillId="0" borderId="0" applyFont="0" applyFill="0" applyBorder="0" applyAlignment="0" applyProtection="0">
      <alignment vertical="center"/>
    </xf>
    <xf numFmtId="0" fontId="2" fillId="0" borderId="0" applyNumberFormat="0" applyFill="0" applyBorder="0" applyAlignment="0" applyProtection="0">
      <alignment vertical="center"/>
    </xf>
    <xf numFmtId="0" fontId="1" fillId="0" borderId="8">
      <alignment vertical="center"/>
    </xf>
    <xf numFmtId="38" fontId="7" fillId="0" borderId="8" applyFont="0" applyFill="0" applyBorder="0" applyAlignment="0" applyProtection="0">
      <alignment vertical="center"/>
    </xf>
    <xf numFmtId="9" fontId="7" fillId="0" borderId="8" applyFont="0" applyFill="0" applyBorder="0" applyAlignment="0" applyProtection="0">
      <alignment vertical="center"/>
    </xf>
    <xf numFmtId="0" fontId="2" fillId="0" borderId="8" applyNumberFormat="0" applyFill="0" applyBorder="0" applyAlignment="0" applyProtection="0">
      <alignment vertical="center"/>
    </xf>
    <xf numFmtId="38" fontId="44" fillId="0" borderId="0" applyFont="0" applyFill="0" applyBorder="0" applyAlignment="0" applyProtection="0">
      <alignment vertical="center"/>
    </xf>
  </cellStyleXfs>
  <cellXfs count="191">
    <xf numFmtId="0" fontId="1" fillId="0" borderId="0" xfId="0" applyFont="1" applyBorder="1">
      <alignment vertical="center"/>
    </xf>
    <xf numFmtId="0" fontId="3" fillId="0" borderId="0" xfId="2" applyFont="1">
      <alignment vertical="center"/>
    </xf>
    <xf numFmtId="0" fontId="4" fillId="0" borderId="0" xfId="2" applyFont="1">
      <alignment vertical="center"/>
    </xf>
    <xf numFmtId="0" fontId="8" fillId="0" borderId="0" xfId="2" applyFont="1">
      <alignment vertical="center"/>
    </xf>
    <xf numFmtId="0" fontId="9" fillId="0" borderId="8" xfId="0" applyFont="1" applyAlignment="1">
      <alignment horizontal="right" vertical="center"/>
    </xf>
    <xf numFmtId="0" fontId="9" fillId="0" borderId="8" xfId="0" applyFont="1">
      <alignment vertical="center"/>
    </xf>
    <xf numFmtId="0" fontId="11" fillId="0" borderId="8" xfId="0" applyFont="1">
      <alignment vertical="center"/>
    </xf>
    <xf numFmtId="0" fontId="12" fillId="0" borderId="0" xfId="2" applyFont="1">
      <alignment vertical="center"/>
    </xf>
    <xf numFmtId="0" fontId="1" fillId="0" borderId="8" xfId="0" applyFont="1">
      <alignment vertical="center"/>
    </xf>
    <xf numFmtId="0" fontId="1" fillId="0" borderId="9" xfId="0" applyFont="1" applyBorder="1" applyAlignment="1">
      <alignment horizontal="center" vertical="center"/>
    </xf>
    <xf numFmtId="0" fontId="0" fillId="0" borderId="8" xfId="0">
      <alignment vertical="center"/>
    </xf>
    <xf numFmtId="0" fontId="13" fillId="0" borderId="8" xfId="0" applyFont="1" applyProtection="1">
      <alignment vertical="center"/>
      <protection hidden="1"/>
    </xf>
    <xf numFmtId="0" fontId="14" fillId="0" borderId="0" xfId="2" applyFont="1">
      <alignment vertical="center"/>
    </xf>
    <xf numFmtId="0" fontId="15" fillId="0" borderId="0" xfId="2" applyFont="1" applyAlignment="1">
      <alignment horizontal="center" vertical="center"/>
    </xf>
    <xf numFmtId="0" fontId="18" fillId="0" borderId="0" xfId="2" applyFont="1" applyAlignment="1">
      <alignment horizontal="center" vertical="center"/>
    </xf>
    <xf numFmtId="0" fontId="14" fillId="0" borderId="1" xfId="2" applyFont="1" applyBorder="1">
      <alignment vertical="center"/>
    </xf>
    <xf numFmtId="0" fontId="14" fillId="0" borderId="3" xfId="2" applyFont="1" applyBorder="1">
      <alignment vertical="center"/>
    </xf>
    <xf numFmtId="0" fontId="14" fillId="0" borderId="8" xfId="0" applyFont="1" applyAlignment="1">
      <alignment horizontal="center" vertical="center"/>
    </xf>
    <xf numFmtId="0" fontId="14" fillId="0" borderId="8" xfId="0" applyFont="1">
      <alignment vertical="center"/>
    </xf>
    <xf numFmtId="0" fontId="14" fillId="0" borderId="0" xfId="2" applyFont="1" applyAlignment="1">
      <alignment vertical="top"/>
    </xf>
    <xf numFmtId="0" fontId="21" fillId="0" borderId="8" xfId="0" applyFont="1" applyAlignment="1">
      <alignment horizontal="left" vertical="center"/>
    </xf>
    <xf numFmtId="0" fontId="5" fillId="0" borderId="8" xfId="0" applyFont="1">
      <alignment vertical="center"/>
    </xf>
    <xf numFmtId="0" fontId="3" fillId="0" borderId="8" xfId="2" applyFont="1" applyBorder="1">
      <alignment vertical="center"/>
    </xf>
    <xf numFmtId="0" fontId="0" fillId="5" borderId="15" xfId="0" applyFill="1" applyBorder="1">
      <alignment vertical="center"/>
    </xf>
    <xf numFmtId="0" fontId="0" fillId="5" borderId="16" xfId="0" applyFill="1" applyBorder="1">
      <alignment vertical="center"/>
    </xf>
    <xf numFmtId="0" fontId="0" fillId="5" borderId="17" xfId="0" applyFill="1" applyBorder="1">
      <alignment vertical="center"/>
    </xf>
    <xf numFmtId="0" fontId="0" fillId="0" borderId="11" xfId="0" applyBorder="1">
      <alignment vertical="center"/>
    </xf>
    <xf numFmtId="0" fontId="0" fillId="0" borderId="14" xfId="0" applyBorder="1">
      <alignment vertical="center"/>
    </xf>
    <xf numFmtId="0" fontId="0" fillId="0" borderId="18" xfId="0" applyBorder="1">
      <alignment vertical="center"/>
    </xf>
    <xf numFmtId="0" fontId="0" fillId="0" borderId="1" xfId="0" applyBorder="1">
      <alignment vertical="center"/>
    </xf>
    <xf numFmtId="0" fontId="0" fillId="0" borderId="10" xfId="0" applyBorder="1">
      <alignment vertical="center"/>
    </xf>
    <xf numFmtId="0" fontId="0" fillId="0" borderId="13" xfId="0" applyBorder="1">
      <alignment vertical="center"/>
    </xf>
    <xf numFmtId="0" fontId="0" fillId="0" borderId="19" xfId="0" applyBorder="1">
      <alignment vertical="center"/>
    </xf>
    <xf numFmtId="0" fontId="0" fillId="0" borderId="12" xfId="0" applyBorder="1">
      <alignment vertical="center"/>
    </xf>
    <xf numFmtId="0" fontId="3" fillId="0" borderId="1" xfId="2" applyFont="1" applyBorder="1">
      <alignment vertical="center"/>
    </xf>
    <xf numFmtId="0" fontId="27" fillId="0" borderId="0" xfId="2" applyFont="1">
      <alignment vertical="center"/>
    </xf>
    <xf numFmtId="0" fontId="8" fillId="0" borderId="9" xfId="2" applyFont="1" applyBorder="1">
      <alignment vertical="center"/>
    </xf>
    <xf numFmtId="0" fontId="9" fillId="0" borderId="9" xfId="0" applyFont="1" applyBorder="1">
      <alignment vertical="center"/>
    </xf>
    <xf numFmtId="177" fontId="28" fillId="0" borderId="9" xfId="2" applyNumberFormat="1" applyFont="1" applyBorder="1">
      <alignment vertical="center"/>
    </xf>
    <xf numFmtId="0" fontId="29" fillId="0" borderId="9" xfId="1" applyNumberFormat="1" applyFont="1" applyBorder="1" applyAlignment="1">
      <alignment horizontal="center" vertical="center"/>
    </xf>
    <xf numFmtId="0" fontId="22" fillId="0" borderId="8" xfId="0" applyFont="1" applyAlignment="1">
      <alignment horizontal="left" vertical="center"/>
    </xf>
    <xf numFmtId="0" fontId="23" fillId="0" borderId="8" xfId="0" applyFont="1" applyAlignment="1"/>
    <xf numFmtId="0" fontId="23" fillId="0" borderId="8" xfId="0" applyFont="1">
      <alignment vertical="center"/>
    </xf>
    <xf numFmtId="0" fontId="24" fillId="0" borderId="8" xfId="0" applyFont="1">
      <alignment vertical="center"/>
    </xf>
    <xf numFmtId="0" fontId="25" fillId="0" borderId="8" xfId="0" applyFont="1" applyAlignment="1">
      <alignment horizontal="left" vertical="center"/>
    </xf>
    <xf numFmtId="0" fontId="14" fillId="0" borderId="1" xfId="0" applyFont="1" applyBorder="1" applyAlignment="1">
      <alignment horizontal="right" vertical="center"/>
    </xf>
    <xf numFmtId="0" fontId="14" fillId="0" borderId="8" xfId="0" applyFont="1" applyAlignment="1">
      <alignment horizontal="right" vertical="center"/>
    </xf>
    <xf numFmtId="0" fontId="8" fillId="0" borderId="9" xfId="2" applyFont="1" applyBorder="1" applyAlignment="1">
      <alignment horizontal="center" vertical="center"/>
    </xf>
    <xf numFmtId="0" fontId="8" fillId="0" borderId="17" xfId="2" applyFont="1" applyBorder="1" applyAlignment="1">
      <alignment horizontal="center" vertical="center"/>
    </xf>
    <xf numFmtId="0" fontId="8" fillId="0" borderId="10" xfId="2" applyFont="1" applyBorder="1" applyAlignment="1">
      <alignment horizontal="center" vertical="center"/>
    </xf>
    <xf numFmtId="0" fontId="8" fillId="6" borderId="21" xfId="2" applyFont="1" applyFill="1" applyBorder="1" applyAlignment="1">
      <alignment horizontal="center" vertical="center"/>
    </xf>
    <xf numFmtId="0" fontId="8" fillId="0" borderId="2" xfId="2" applyFont="1" applyBorder="1" applyAlignment="1">
      <alignment horizontal="center" vertical="center"/>
    </xf>
    <xf numFmtId="0" fontId="8" fillId="0" borderId="22" xfId="2" applyFont="1" applyBorder="1" applyAlignment="1">
      <alignment horizontal="center" vertical="center"/>
    </xf>
    <xf numFmtId="0" fontId="8" fillId="0" borderId="23" xfId="2" applyFont="1" applyBorder="1" applyAlignment="1">
      <alignment horizontal="center" vertical="center"/>
    </xf>
    <xf numFmtId="0" fontId="8" fillId="0" borderId="12" xfId="2" applyFont="1" applyBorder="1" applyAlignment="1">
      <alignment horizontal="center" vertical="center"/>
    </xf>
    <xf numFmtId="0" fontId="8" fillId="0" borderId="24" xfId="2" applyFont="1" applyBorder="1" applyAlignment="1">
      <alignment horizontal="center" vertical="center"/>
    </xf>
    <xf numFmtId="0" fontId="8" fillId="8" borderId="20" xfId="2" applyFont="1" applyFill="1" applyBorder="1" applyAlignment="1">
      <alignment horizontal="center" vertical="center"/>
    </xf>
    <xf numFmtId="0" fontId="8" fillId="7" borderId="25" xfId="2" applyFont="1" applyFill="1" applyBorder="1" applyAlignment="1">
      <alignment horizontal="center" vertical="center"/>
    </xf>
    <xf numFmtId="0" fontId="20" fillId="0" borderId="8" xfId="2" applyFont="1" applyBorder="1">
      <alignment vertical="center"/>
    </xf>
    <xf numFmtId="0" fontId="26" fillId="3" borderId="8" xfId="0" applyFont="1" applyFill="1" applyAlignment="1" applyProtection="1">
      <alignment horizontal="center" vertical="center"/>
      <protection locked="0"/>
    </xf>
    <xf numFmtId="0" fontId="8" fillId="9" borderId="0" xfId="2" applyFont="1" applyFill="1">
      <alignment vertical="center"/>
    </xf>
    <xf numFmtId="0" fontId="34" fillId="0" borderId="0" xfId="2" applyFont="1" applyAlignment="1">
      <alignment horizontal="center" vertical="center"/>
    </xf>
    <xf numFmtId="0" fontId="19" fillId="0" borderId="1" xfId="2" applyFont="1" applyBorder="1" applyAlignment="1" applyProtection="1">
      <alignment horizontal="center" vertical="center"/>
      <protection locked="0"/>
    </xf>
    <xf numFmtId="0" fontId="18" fillId="0" borderId="1" xfId="2" applyFont="1" applyBorder="1" applyAlignment="1" applyProtection="1">
      <alignment horizontal="center" vertical="center"/>
      <protection locked="0"/>
    </xf>
    <xf numFmtId="0" fontId="17" fillId="0" borderId="0" xfId="2" applyFont="1" applyAlignment="1">
      <alignment horizontal="left" vertical="center"/>
    </xf>
    <xf numFmtId="0" fontId="14" fillId="0" borderId="8" xfId="2" applyFont="1" applyBorder="1">
      <alignment vertical="center"/>
    </xf>
    <xf numFmtId="0" fontId="14" fillId="0" borderId="8" xfId="0" applyFont="1" applyAlignment="1">
      <alignment vertical="top"/>
    </xf>
    <xf numFmtId="0" fontId="23" fillId="0" borderId="8" xfId="0" applyFont="1" applyAlignment="1">
      <alignment vertical="top"/>
    </xf>
    <xf numFmtId="0" fontId="3" fillId="0" borderId="0" xfId="2" applyFont="1" applyAlignment="1">
      <alignment vertical="top"/>
    </xf>
    <xf numFmtId="0" fontId="1" fillId="0" borderId="0" xfId="0" applyFont="1" applyBorder="1" applyAlignment="1">
      <alignment vertical="top"/>
    </xf>
    <xf numFmtId="0" fontId="3" fillId="0" borderId="8" xfId="2" applyFont="1" applyBorder="1" applyAlignment="1">
      <alignment vertical="top"/>
    </xf>
    <xf numFmtId="0" fontId="14" fillId="0" borderId="8" xfId="0" applyFont="1" applyAlignment="1">
      <alignment horizontal="left" vertical="center" indent="1"/>
    </xf>
    <xf numFmtId="0" fontId="8" fillId="0" borderId="0" xfId="2" applyFont="1" applyAlignment="1">
      <alignment horizontal="right" vertical="center"/>
    </xf>
    <xf numFmtId="0" fontId="36" fillId="0" borderId="0" xfId="2" applyFont="1" applyAlignment="1">
      <alignment horizontal="center" vertical="center"/>
    </xf>
    <xf numFmtId="0" fontId="37" fillId="0" borderId="8" xfId="0" applyFont="1">
      <alignment vertical="center"/>
    </xf>
    <xf numFmtId="0" fontId="38" fillId="0" borderId="8" xfId="0" applyFont="1" applyAlignment="1">
      <alignment horizontal="left" vertical="center"/>
    </xf>
    <xf numFmtId="0" fontId="14" fillId="0" borderId="8" xfId="0" applyFont="1" applyAlignment="1">
      <alignment horizontal="left" vertical="center"/>
    </xf>
    <xf numFmtId="10" fontId="14" fillId="0" borderId="8" xfId="1" applyNumberFormat="1" applyFont="1" applyBorder="1" applyAlignment="1">
      <alignment horizontal="center" vertical="center"/>
    </xf>
    <xf numFmtId="0" fontId="35" fillId="0" borderId="8" xfId="0" applyFont="1" applyAlignment="1">
      <alignment horizontal="left" vertical="center"/>
    </xf>
    <xf numFmtId="0" fontId="41" fillId="0" borderId="26" xfId="2" applyFont="1" applyBorder="1" applyAlignment="1">
      <alignment vertical="center" wrapText="1"/>
    </xf>
    <xf numFmtId="0" fontId="41" fillId="0" borderId="26" xfId="2" applyFont="1" applyBorder="1" applyAlignment="1">
      <alignment horizontal="left" vertical="center"/>
    </xf>
    <xf numFmtId="0" fontId="8" fillId="7" borderId="27" xfId="2" applyFont="1" applyFill="1" applyBorder="1" applyAlignment="1">
      <alignment horizontal="center" vertical="center"/>
    </xf>
    <xf numFmtId="0" fontId="8" fillId="0" borderId="28" xfId="2" applyFont="1" applyBorder="1" applyAlignment="1">
      <alignment horizontal="center" vertical="center"/>
    </xf>
    <xf numFmtId="0" fontId="8" fillId="0" borderId="29" xfId="2" applyFont="1" applyBorder="1" applyAlignment="1">
      <alignment horizontal="center" vertical="center"/>
    </xf>
    <xf numFmtId="0" fontId="8" fillId="0" borderId="30" xfId="2" applyFont="1" applyBorder="1" applyAlignment="1">
      <alignment horizontal="center" vertical="center"/>
    </xf>
    <xf numFmtId="0" fontId="8" fillId="0" borderId="31" xfId="2" applyFont="1" applyBorder="1" applyAlignment="1">
      <alignment horizontal="center" vertical="center"/>
    </xf>
    <xf numFmtId="0" fontId="8" fillId="0" borderId="32" xfId="2" applyFont="1" applyBorder="1" applyAlignment="1">
      <alignment horizontal="center" vertical="center"/>
    </xf>
    <xf numFmtId="0" fontId="8" fillId="0" borderId="33" xfId="2" applyFont="1" applyBorder="1" applyAlignment="1">
      <alignment horizontal="center" vertical="center"/>
    </xf>
    <xf numFmtId="0" fontId="8" fillId="0" borderId="34" xfId="2" applyFont="1" applyBorder="1" applyAlignment="1">
      <alignment horizontal="center" vertical="center"/>
    </xf>
    <xf numFmtId="0" fontId="8" fillId="0" borderId="35" xfId="2" applyFont="1" applyBorder="1" applyAlignment="1">
      <alignment horizontal="center" vertical="center"/>
    </xf>
    <xf numFmtId="0" fontId="8" fillId="0" borderId="36" xfId="2" applyFont="1" applyBorder="1" applyAlignment="1">
      <alignment horizontal="center" vertical="center"/>
    </xf>
    <xf numFmtId="178" fontId="31" fillId="0" borderId="8" xfId="0" applyNumberFormat="1" applyFont="1" applyAlignment="1" applyProtection="1">
      <alignment horizontal="center" vertical="center" wrapText="1"/>
      <protection locked="0"/>
    </xf>
    <xf numFmtId="0" fontId="14" fillId="0" borderId="8" xfId="0" applyFont="1" applyAlignment="1">
      <alignment horizontal="right" vertical="center" wrapText="1"/>
    </xf>
    <xf numFmtId="0" fontId="14" fillId="0" borderId="18" xfId="0" applyFont="1" applyBorder="1" applyAlignment="1">
      <alignment vertical="center" wrapText="1"/>
    </xf>
    <xf numFmtId="0" fontId="14" fillId="0" borderId="18" xfId="0" applyFont="1" applyBorder="1" applyAlignment="1">
      <alignment horizontal="left" vertical="center" wrapText="1"/>
    </xf>
    <xf numFmtId="0" fontId="20" fillId="2" borderId="0" xfId="2" applyFont="1" applyFill="1" applyAlignment="1">
      <alignment horizontal="center" vertical="center" wrapText="1"/>
    </xf>
    <xf numFmtId="0" fontId="20" fillId="2" borderId="8" xfId="2" applyFont="1" applyFill="1" applyBorder="1" applyAlignment="1">
      <alignment horizontal="center" vertical="center" wrapText="1"/>
    </xf>
    <xf numFmtId="0" fontId="14" fillId="0" borderId="8" xfId="2" applyFont="1" applyBorder="1" applyProtection="1">
      <alignment vertical="center"/>
      <protection locked="0"/>
    </xf>
    <xf numFmtId="0" fontId="20" fillId="2" borderId="0" xfId="2" applyFont="1" applyFill="1">
      <alignment vertical="center"/>
    </xf>
    <xf numFmtId="0" fontId="33" fillId="0" borderId="8" xfId="0" applyFont="1" applyAlignment="1">
      <alignment horizontal="left" vertical="center" wrapText="1"/>
    </xf>
    <xf numFmtId="0" fontId="33" fillId="0" borderId="8" xfId="0" applyFont="1" applyAlignment="1">
      <alignment vertical="center" wrapText="1"/>
    </xf>
    <xf numFmtId="0" fontId="40" fillId="0" borderId="8" xfId="0" applyFont="1" applyAlignment="1">
      <alignment horizontal="left" vertical="center"/>
    </xf>
    <xf numFmtId="0" fontId="40" fillId="0" borderId="8" xfId="0" applyFont="1">
      <alignment vertical="center"/>
    </xf>
    <xf numFmtId="0" fontId="1" fillId="0" borderId="8" xfId="0" applyFont="1" applyAlignment="1">
      <alignment vertical="top"/>
    </xf>
    <xf numFmtId="0" fontId="8" fillId="0" borderId="0" xfId="2" applyFont="1" applyAlignment="1">
      <alignment vertical="center" wrapText="1"/>
    </xf>
    <xf numFmtId="0" fontId="5" fillId="0" borderId="1" xfId="0" applyFont="1" applyBorder="1">
      <alignmen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10" fontId="14" fillId="0" borderId="2" xfId="1" applyNumberFormat="1" applyFont="1" applyBorder="1" applyAlignment="1">
      <alignment horizontal="center" vertical="center"/>
    </xf>
    <xf numFmtId="10" fontId="14" fillId="0" borderId="3" xfId="1" applyNumberFormat="1" applyFont="1" applyBorder="1" applyAlignment="1">
      <alignment horizontal="center" vertical="center"/>
    </xf>
    <xf numFmtId="10" fontId="14" fillId="0" borderId="4" xfId="1" applyNumberFormat="1" applyFont="1" applyBorder="1" applyAlignment="1">
      <alignment horizontal="center" vertical="center"/>
    </xf>
    <xf numFmtId="0" fontId="15" fillId="0" borderId="5" xfId="2" applyFont="1" applyBorder="1" applyAlignment="1">
      <alignment horizontal="center" vertical="center" wrapText="1"/>
    </xf>
    <xf numFmtId="0" fontId="15" fillId="0" borderId="6" xfId="2" applyFont="1" applyBorder="1" applyAlignment="1">
      <alignment horizontal="center" vertical="center"/>
    </xf>
    <xf numFmtId="0" fontId="15" fillId="0" borderId="7" xfId="2" applyFont="1" applyBorder="1" applyAlignment="1">
      <alignment horizontal="center" vertical="center"/>
    </xf>
    <xf numFmtId="0" fontId="18" fillId="0" borderId="2" xfId="2" applyFont="1" applyBorder="1" applyAlignment="1" applyProtection="1">
      <alignment horizontal="center" vertical="center"/>
      <protection locked="0"/>
    </xf>
    <xf numFmtId="0" fontId="18" fillId="0" borderId="3" xfId="2" applyFont="1" applyBorder="1" applyAlignment="1" applyProtection="1">
      <alignment horizontal="center" vertical="center"/>
      <protection locked="0"/>
    </xf>
    <xf numFmtId="0" fontId="18" fillId="0" borderId="4" xfId="2" applyFont="1" applyBorder="1" applyAlignment="1" applyProtection="1">
      <alignment horizontal="center" vertical="center"/>
      <protection locked="0"/>
    </xf>
    <xf numFmtId="179" fontId="43" fillId="0" borderId="2" xfId="10" applyNumberFormat="1" applyFont="1" applyBorder="1" applyAlignment="1" applyProtection="1">
      <alignment horizontal="center" vertical="center"/>
      <protection locked="0"/>
    </xf>
    <xf numFmtId="179" fontId="14" fillId="0" borderId="3" xfId="10" applyNumberFormat="1" applyFont="1" applyBorder="1" applyAlignment="1" applyProtection="1">
      <alignment horizontal="center" vertical="center"/>
      <protection locked="0"/>
    </xf>
    <xf numFmtId="179" fontId="14" fillId="0" borderId="4" xfId="10" applyNumberFormat="1" applyFont="1" applyBorder="1" applyAlignment="1" applyProtection="1">
      <alignment horizontal="center" vertical="center"/>
      <protection locked="0"/>
    </xf>
    <xf numFmtId="0" fontId="14" fillId="0" borderId="9" xfId="0" applyFont="1" applyBorder="1" applyAlignment="1">
      <alignment horizontal="center" vertical="center"/>
    </xf>
    <xf numFmtId="180" fontId="14" fillId="0" borderId="2" xfId="0" applyNumberFormat="1" applyFont="1" applyBorder="1" applyAlignment="1">
      <alignment horizontal="center" vertical="center"/>
    </xf>
    <xf numFmtId="180" fontId="14" fillId="0" borderId="3" xfId="0" applyNumberFormat="1" applyFont="1" applyBorder="1" applyAlignment="1">
      <alignment horizontal="center" vertical="center"/>
    </xf>
    <xf numFmtId="180" fontId="14" fillId="0" borderId="4" xfId="0" applyNumberFormat="1" applyFont="1" applyBorder="1" applyAlignment="1">
      <alignment horizontal="center" vertical="center"/>
    </xf>
    <xf numFmtId="0" fontId="20" fillId="0" borderId="19" xfId="0" applyFont="1" applyBorder="1" applyAlignment="1">
      <alignment horizontal="left" vertical="center" wrapText="1" indent="1"/>
    </xf>
    <xf numFmtId="0" fontId="20" fillId="0" borderId="8" xfId="0" applyFont="1" applyAlignment="1">
      <alignment horizontal="left" vertical="center" wrapText="1" indent="1"/>
    </xf>
    <xf numFmtId="179" fontId="43" fillId="0" borderId="9" xfId="10" applyNumberFormat="1" applyFont="1" applyBorder="1" applyAlignment="1" applyProtection="1">
      <alignment horizontal="center" vertical="center"/>
      <protection locked="0"/>
    </xf>
    <xf numFmtId="179" fontId="14" fillId="0" borderId="9" xfId="10" applyNumberFormat="1" applyFont="1" applyBorder="1" applyAlignment="1" applyProtection="1">
      <alignment horizontal="center" vertical="center"/>
      <protection locked="0"/>
    </xf>
    <xf numFmtId="179" fontId="43" fillId="0" borderId="3" xfId="10" applyNumberFormat="1" applyFont="1" applyBorder="1" applyAlignment="1" applyProtection="1">
      <alignment horizontal="center" vertical="center"/>
      <protection locked="0"/>
    </xf>
    <xf numFmtId="179" fontId="43" fillId="0" borderId="4" xfId="10" applyNumberFormat="1" applyFont="1" applyBorder="1" applyAlignment="1" applyProtection="1">
      <alignment horizontal="center" vertical="center"/>
      <protection locked="0"/>
    </xf>
    <xf numFmtId="0" fontId="20" fillId="0" borderId="8" xfId="2" applyFont="1" applyBorder="1" applyAlignment="1">
      <alignment horizontal="center" vertical="center"/>
    </xf>
    <xf numFmtId="0" fontId="20" fillId="0" borderId="8" xfId="2" applyFont="1" applyBorder="1" applyAlignment="1">
      <alignment horizontal="center" vertical="center" wrapText="1"/>
    </xf>
    <xf numFmtId="0" fontId="20" fillId="0" borderId="1" xfId="2" applyFont="1" applyBorder="1" applyAlignment="1">
      <alignment horizontal="center" vertical="center" wrapText="1"/>
    </xf>
    <xf numFmtId="0" fontId="14" fillId="0" borderId="13" xfId="0" applyFont="1" applyBorder="1" applyAlignment="1">
      <alignment horizontal="center" vertical="center"/>
    </xf>
    <xf numFmtId="0" fontId="14" fillId="0" borderId="11" xfId="0" applyFont="1" applyBorder="1" applyAlignment="1">
      <alignment horizontal="center" vertical="center"/>
    </xf>
    <xf numFmtId="0" fontId="14" fillId="0" borderId="14" xfId="0" applyFont="1" applyBorder="1" applyAlignment="1">
      <alignment horizontal="center" vertical="center"/>
    </xf>
    <xf numFmtId="0" fontId="14" fillId="0" borderId="12" xfId="0" applyFont="1" applyBorder="1" applyAlignment="1">
      <alignment horizontal="center" vertical="center"/>
    </xf>
    <xf numFmtId="0" fontId="14" fillId="0" borderId="1" xfId="0"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8" xfId="0" applyFont="1" applyAlignment="1">
      <alignment horizontal="center" vertical="center" wrapText="1"/>
    </xf>
    <xf numFmtId="0" fontId="27" fillId="0" borderId="9" xfId="0" applyFont="1" applyBorder="1" applyAlignment="1" applyProtection="1">
      <alignment horizontal="center" vertical="center"/>
      <protection locked="0"/>
    </xf>
    <xf numFmtId="0" fontId="20" fillId="2" borderId="0" xfId="2" applyFont="1" applyFill="1" applyAlignment="1">
      <alignment horizontal="center" vertical="center" wrapText="1"/>
    </xf>
    <xf numFmtId="0" fontId="18" fillId="0" borderId="2" xfId="2" applyFont="1" applyBorder="1" applyAlignment="1">
      <alignment horizontal="center" vertical="center"/>
    </xf>
    <xf numFmtId="0" fontId="18" fillId="0" borderId="3" xfId="2" applyFont="1" applyBorder="1" applyAlignment="1">
      <alignment horizontal="center" vertical="center"/>
    </xf>
    <xf numFmtId="0" fontId="18" fillId="0" borderId="4" xfId="2" applyFont="1" applyBorder="1" applyAlignment="1">
      <alignment horizontal="center" vertical="center"/>
    </xf>
    <xf numFmtId="0" fontId="45" fillId="0" borderId="9" xfId="0" applyFont="1" applyBorder="1" applyAlignment="1">
      <alignment horizontal="center" vertical="center" wrapText="1"/>
    </xf>
    <xf numFmtId="0" fontId="27" fillId="0" borderId="9" xfId="0" applyFont="1" applyBorder="1" applyAlignment="1">
      <alignment horizontal="center" vertical="center" wrapText="1"/>
    </xf>
    <xf numFmtId="0" fontId="45" fillId="0" borderId="9" xfId="0" applyFont="1" applyBorder="1" applyAlignment="1" applyProtection="1">
      <alignment horizontal="center" vertical="center" wrapText="1"/>
      <protection locked="0"/>
    </xf>
    <xf numFmtId="0" fontId="16" fillId="0" borderId="0" xfId="2" applyFont="1" applyAlignment="1">
      <alignment horizontal="center" vertical="center"/>
    </xf>
    <xf numFmtId="0" fontId="17" fillId="0" borderId="0" xfId="2" applyFont="1" applyAlignment="1">
      <alignment horizontal="left" vertical="center"/>
    </xf>
    <xf numFmtId="0" fontId="18" fillId="0" borderId="1" xfId="2" applyFont="1" applyBorder="1" applyAlignment="1" applyProtection="1">
      <alignment horizontal="center" vertical="center"/>
      <protection locked="0"/>
    </xf>
    <xf numFmtId="0" fontId="14" fillId="0" borderId="1" xfId="2" applyFont="1" applyBorder="1" applyAlignment="1" applyProtection="1">
      <alignment horizontal="center" vertical="center"/>
      <protection locked="0"/>
    </xf>
    <xf numFmtId="0" fontId="20" fillId="0" borderId="0" xfId="2" applyFont="1" applyAlignment="1">
      <alignment horizontal="left" vertical="center" wrapText="1" indent="1"/>
    </xf>
    <xf numFmtId="0" fontId="20" fillId="2" borderId="0" xfId="2" applyFont="1" applyFill="1" applyAlignment="1">
      <alignment horizontal="center" vertical="center"/>
    </xf>
    <xf numFmtId="0" fontId="14" fillId="0" borderId="2" xfId="0" applyFont="1" applyBorder="1" applyAlignment="1">
      <alignment horizontal="left" vertical="center" indent="1"/>
    </xf>
    <xf numFmtId="0" fontId="14" fillId="0" borderId="3" xfId="0" applyFont="1" applyBorder="1" applyAlignment="1">
      <alignment horizontal="left" vertical="center" indent="1"/>
    </xf>
    <xf numFmtId="0" fontId="14" fillId="0" borderId="4" xfId="0" applyFont="1" applyBorder="1" applyAlignment="1">
      <alignment horizontal="left" vertical="center" indent="1"/>
    </xf>
    <xf numFmtId="0" fontId="14" fillId="0" borderId="9" xfId="0" applyFont="1" applyBorder="1" applyAlignment="1">
      <alignment horizontal="left" vertical="center" indent="1"/>
    </xf>
    <xf numFmtId="0" fontId="14" fillId="0" borderId="9" xfId="0" applyFont="1" applyBorder="1" applyAlignment="1">
      <alignment horizontal="left" vertical="center" wrapText="1" indent="1"/>
    </xf>
    <xf numFmtId="0" fontId="14" fillId="4" borderId="9"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2" xfId="0" applyFont="1" applyFill="1" applyBorder="1" applyAlignment="1">
      <alignment horizontal="center" vertical="center"/>
    </xf>
    <xf numFmtId="0" fontId="14" fillId="0" borderId="13" xfId="0" applyFont="1" applyBorder="1" applyAlignment="1">
      <alignment horizontal="left" vertical="center" indent="1"/>
    </xf>
    <xf numFmtId="0" fontId="14" fillId="0" borderId="11" xfId="0" applyFont="1" applyBorder="1" applyAlignment="1">
      <alignment horizontal="left" vertical="center" indent="1"/>
    </xf>
    <xf numFmtId="0" fontId="14" fillId="0" borderId="14" xfId="0" applyFont="1" applyBorder="1" applyAlignment="1">
      <alignment horizontal="left" vertical="center" indent="1"/>
    </xf>
    <xf numFmtId="0" fontId="14" fillId="0" borderId="12" xfId="0" applyFont="1" applyBorder="1" applyAlignment="1">
      <alignment horizontal="left" vertical="center" indent="1"/>
    </xf>
    <xf numFmtId="0" fontId="14" fillId="0" borderId="1" xfId="0" applyFont="1" applyBorder="1" applyAlignment="1">
      <alignment horizontal="left" vertical="center" indent="1"/>
    </xf>
    <xf numFmtId="0" fontId="14" fillId="0" borderId="10" xfId="0" applyFont="1" applyBorder="1" applyAlignment="1">
      <alignment horizontal="left" vertical="center" indent="1"/>
    </xf>
    <xf numFmtId="0" fontId="14" fillId="0" borderId="13" xfId="0" applyFont="1" applyBorder="1" applyAlignment="1">
      <alignment horizontal="left" vertical="center" wrapText="1" indent="1"/>
    </xf>
    <xf numFmtId="0" fontId="14" fillId="0" borderId="11" xfId="0" applyFont="1" applyBorder="1" applyAlignment="1">
      <alignment horizontal="left" vertical="center" wrapText="1" indent="1"/>
    </xf>
    <xf numFmtId="0" fontId="14" fillId="0" borderId="14" xfId="0" applyFont="1" applyBorder="1" applyAlignment="1">
      <alignment horizontal="left" vertical="center" wrapText="1" indent="1"/>
    </xf>
    <xf numFmtId="0" fontId="14" fillId="0" borderId="12" xfId="0" applyFont="1" applyBorder="1" applyAlignment="1">
      <alignment horizontal="left" vertical="center" wrapText="1" indent="1"/>
    </xf>
    <xf numFmtId="0" fontId="14" fillId="0" borderId="1" xfId="0" applyFont="1" applyBorder="1" applyAlignment="1">
      <alignment horizontal="left" vertical="center" wrapText="1" indent="1"/>
    </xf>
    <xf numFmtId="0" fontId="14" fillId="0" borderId="10" xfId="0" applyFont="1" applyBorder="1" applyAlignment="1">
      <alignment horizontal="left" vertical="center" wrapText="1" indent="1"/>
    </xf>
    <xf numFmtId="0" fontId="30" fillId="0" borderId="1" xfId="2" applyFont="1" applyBorder="1" applyAlignment="1" applyProtection="1">
      <alignment vertical="center"/>
      <protection locked="0"/>
    </xf>
    <xf numFmtId="0" fontId="14" fillId="0" borderId="1" xfId="2" applyFont="1" applyBorder="1" applyAlignment="1" applyProtection="1">
      <alignment vertical="center"/>
      <protection locked="0"/>
    </xf>
    <xf numFmtId="0" fontId="27" fillId="0" borderId="1" xfId="2" applyFont="1" applyBorder="1" applyAlignment="1" applyProtection="1">
      <alignment vertical="center"/>
      <protection locked="0"/>
    </xf>
    <xf numFmtId="0" fontId="27"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4" xfId="0" applyFont="1" applyBorder="1" applyAlignment="1" applyProtection="1">
      <alignment vertical="center"/>
      <protection locked="0"/>
    </xf>
    <xf numFmtId="0" fontId="1" fillId="0" borderId="8" xfId="0" applyFont="1" applyBorder="1">
      <alignment vertical="center"/>
    </xf>
  </cellXfs>
  <cellStyles count="11">
    <cellStyle name="パーセント" xfId="1" xr:uid="{00000000-0005-0000-0000-000002000000}"/>
    <cellStyle name="パーセント 2" xfId="8" xr:uid="{15B5563F-68F0-4616-A781-74A21C315910}"/>
    <cellStyle name="ハイパーリンク" xfId="5" xr:uid="{00000000-0005-0000-0000-000009000000}"/>
    <cellStyle name="ハイパーリンク 2" xfId="9" xr:uid="{5CDB7D84-99F3-4E74-A518-B89A4C97B432}"/>
    <cellStyle name="桁区切り" xfId="10" builtinId="6"/>
    <cellStyle name="桁区切り 2" xfId="7" xr:uid="{A2200343-4850-44E9-BEE4-3C9CEE432C1F}"/>
    <cellStyle name="桁区切り[0]" xfId="3" xr:uid="{00000000-0005-0000-0000-000007000000}"/>
    <cellStyle name="通貨[0]" xfId="4" xr:uid="{00000000-0005-0000-0000-000008000000}"/>
    <cellStyle name="標準" xfId="0" builtinId="0"/>
    <cellStyle name="標準 2" xfId="2" xr:uid="{00000000-0005-0000-0000-000005000000}"/>
    <cellStyle name="標準 2 2" xfId="6" xr:uid="{E9D46CD0-36E8-488C-998C-78B4075AB285}"/>
  </cellStyles>
  <dxfs count="24">
    <dxf>
      <fill>
        <patternFill>
          <bgColor rgb="FFFFFFC7"/>
        </patternFill>
      </fill>
    </dxf>
    <dxf>
      <fill>
        <patternFill>
          <bgColor rgb="FFFFFFC7"/>
        </patternFill>
      </fill>
    </dxf>
    <dxf>
      <fill>
        <patternFill>
          <bgColor rgb="FFFFFFC7"/>
        </patternFill>
      </fill>
    </dxf>
    <dxf>
      <fill>
        <patternFill>
          <bgColor rgb="FFFFFFC7"/>
        </patternFill>
      </fill>
    </dxf>
    <dxf>
      <fill>
        <patternFill>
          <bgColor rgb="FFFFFFC7"/>
        </patternFill>
      </fill>
    </dxf>
    <dxf>
      <fill>
        <patternFill>
          <bgColor rgb="FFFFFFC7"/>
        </patternFill>
      </fill>
    </dxf>
    <dxf>
      <fill>
        <patternFill>
          <bgColor rgb="FFFFFFC7"/>
        </patternFill>
      </fill>
    </dxf>
    <dxf>
      <fill>
        <patternFill>
          <bgColor rgb="FFFFFFC7"/>
        </patternFill>
      </fill>
    </dxf>
    <dxf>
      <fill>
        <patternFill>
          <bgColor rgb="FFFFFFC7"/>
        </patternFill>
      </fill>
    </dxf>
    <dxf>
      <fill>
        <patternFill>
          <bgColor rgb="FFFFFFC7"/>
        </patternFill>
      </fill>
    </dxf>
    <dxf>
      <fill>
        <patternFill>
          <bgColor rgb="FFFFFFC7"/>
        </patternFill>
      </fill>
    </dxf>
    <dxf>
      <fill>
        <patternFill>
          <bgColor rgb="FFFFFFC7"/>
        </patternFill>
      </fill>
    </dxf>
    <dxf>
      <fill>
        <patternFill>
          <bgColor rgb="FFFFFFC7"/>
        </patternFill>
      </fill>
    </dxf>
    <dxf>
      <fill>
        <patternFill patternType="none">
          <bgColor auto="1"/>
        </patternFill>
      </fill>
    </dxf>
    <dxf>
      <numFmt numFmtId="3" formatCode="#,##0"/>
    </dxf>
    <dxf>
      <numFmt numFmtId="3" formatCode="#,##0"/>
    </dxf>
    <dxf>
      <font>
        <b val="0"/>
        <i val="0"/>
        <color rgb="FFC00000"/>
      </font>
      <fill>
        <patternFill>
          <bgColor rgb="FFFFC7CE"/>
        </patternFill>
      </fill>
    </dxf>
    <dxf>
      <fill>
        <patternFill patternType="none">
          <bgColor auto="1"/>
        </patternFill>
      </fill>
    </dxf>
    <dxf>
      <fill>
        <patternFill>
          <bgColor rgb="FFFFFFC7"/>
        </patternFill>
      </fill>
    </dxf>
    <dxf>
      <font>
        <color rgb="FF9C0006"/>
      </font>
      <fill>
        <patternFill patternType="none">
          <bgColor auto="1"/>
        </patternFill>
      </fill>
    </dxf>
    <dxf>
      <font>
        <color rgb="FF9C0006"/>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7"/>
      <color rgb="FFFFFFD1"/>
      <color rgb="FFFFC7CE"/>
      <color rgb="FFFFFFCC"/>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154589</xdr:colOff>
      <xdr:row>75</xdr:row>
      <xdr:rowOff>121525</xdr:rowOff>
    </xdr:from>
    <xdr:to>
      <xdr:col>16</xdr:col>
      <xdr:colOff>154991</xdr:colOff>
      <xdr:row>87</xdr:row>
      <xdr:rowOff>256627</xdr:rowOff>
    </xdr:to>
    <xdr:pic>
      <xdr:nvPicPr>
        <xdr:cNvPr id="52" name="図 51">
          <a:extLst>
            <a:ext uri="{FF2B5EF4-FFF2-40B4-BE49-F238E27FC236}">
              <a16:creationId xmlns:a16="http://schemas.microsoft.com/office/drawing/2014/main" id="{48B07CB9-8683-B730-2478-381D43836E55}"/>
            </a:ext>
          </a:extLst>
        </xdr:cNvPr>
        <xdr:cNvPicPr>
          <a:picLocks noChangeAspect="1"/>
        </xdr:cNvPicPr>
      </xdr:nvPicPr>
      <xdr:blipFill>
        <a:blip xmlns:r="http://schemas.openxmlformats.org/officeDocument/2006/relationships" r:embed="rId1"/>
        <a:stretch>
          <a:fillRect/>
        </a:stretch>
      </xdr:blipFill>
      <xdr:spPr>
        <a:xfrm>
          <a:off x="154589" y="22829125"/>
          <a:ext cx="6051952" cy="3214852"/>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07B1B-ED57-4278-BA22-038F42DFCF7A}">
  <dimension ref="A1:CI49"/>
  <sheetViews>
    <sheetView showGridLines="0" tabSelected="1" view="pageBreakPreview" zoomScaleNormal="100" zoomScaleSheetLayoutView="100" workbookViewId="0">
      <selection activeCell="E15" sqref="E15:S15"/>
    </sheetView>
  </sheetViews>
  <sheetFormatPr defaultColWidth="4.75" defaultRowHeight="25.15" customHeight="1"/>
  <cols>
    <col min="1" max="1" width="3.625" style="1" customWidth="1"/>
    <col min="2" max="2" width="4.75" style="1" customWidth="1"/>
    <col min="3" max="4" width="4.75" style="1"/>
    <col min="5" max="6" width="4.75" style="1" customWidth="1"/>
    <col min="7" max="8" width="4.125" style="1" customWidth="1"/>
    <col min="9" max="9" width="1.875" style="1" customWidth="1"/>
    <col min="10" max="10" width="5.625" style="1" customWidth="1"/>
    <col min="11" max="11" width="9.5" style="1" customWidth="1"/>
    <col min="12" max="12" width="5.125" style="1" customWidth="1"/>
    <col min="13" max="13" width="6.375" style="1" customWidth="1"/>
    <col min="14" max="14" width="5.125" style="1" customWidth="1"/>
    <col min="15" max="15" width="9" style="1" customWidth="1"/>
    <col min="16" max="16" width="6.125" style="1" customWidth="1"/>
    <col min="17" max="17" width="5.125" style="1" customWidth="1"/>
    <col min="18" max="18" width="5.625" style="1" customWidth="1"/>
    <col min="19" max="19" width="5.125" style="1" customWidth="1"/>
    <col min="20" max="20" width="2.125" style="1" customWidth="1"/>
    <col min="21" max="21" width="4.75" style="1"/>
    <col min="81" max="81" width="4.75" style="22"/>
    <col min="82" max="16384" width="4.75" style="1"/>
  </cols>
  <sheetData>
    <row r="1" spans="1:87" ht="6.6" customHeight="1" thickBot="1">
      <c r="B1" s="2"/>
      <c r="C1" s="2"/>
      <c r="D1" s="2"/>
      <c r="E1" s="2"/>
      <c r="F1" s="2"/>
      <c r="G1" s="2"/>
      <c r="H1" s="2"/>
      <c r="I1" s="2"/>
      <c r="J1" s="2"/>
      <c r="K1" s="2"/>
      <c r="L1" s="2"/>
      <c r="M1" s="2"/>
      <c r="N1" s="2"/>
      <c r="O1" s="2"/>
      <c r="P1" s="2"/>
      <c r="Q1" s="2"/>
      <c r="R1" s="2"/>
      <c r="S1" s="2"/>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row>
    <row r="2" spans="1:87" ht="28.5" customHeight="1" thickTop="1" thickBot="1">
      <c r="A2" s="12"/>
      <c r="B2" s="112" t="s">
        <v>0</v>
      </c>
      <c r="C2" s="113"/>
      <c r="D2" s="113"/>
      <c r="E2" s="113"/>
      <c r="F2" s="113"/>
      <c r="G2" s="113"/>
      <c r="H2" s="113"/>
      <c r="I2" s="113"/>
      <c r="J2" s="113"/>
      <c r="K2" s="113"/>
      <c r="L2" s="113"/>
      <c r="M2" s="113"/>
      <c r="N2" s="113"/>
      <c r="O2" s="113"/>
      <c r="P2" s="113"/>
      <c r="Q2" s="113"/>
      <c r="R2" s="113"/>
      <c r="S2" s="114"/>
      <c r="T2" s="12"/>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21"/>
      <c r="CE2" s="21"/>
      <c r="CG2" s="21"/>
      <c r="CI2" s="21"/>
    </row>
    <row r="3" spans="1:87" ht="10.5" customHeight="1" thickTop="1">
      <c r="A3" s="12"/>
      <c r="B3" s="13"/>
      <c r="C3" s="13"/>
      <c r="D3" s="13"/>
      <c r="E3" s="13"/>
      <c r="F3" s="13"/>
      <c r="G3" s="13"/>
      <c r="H3" s="13"/>
      <c r="I3" s="13"/>
      <c r="J3" s="13"/>
      <c r="K3" s="13"/>
      <c r="L3" s="13"/>
      <c r="M3" s="13"/>
      <c r="N3" s="13"/>
      <c r="O3" s="13"/>
      <c r="P3" s="13"/>
      <c r="Q3" s="13"/>
      <c r="R3" s="13"/>
      <c r="S3" s="13"/>
      <c r="T3" s="12"/>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row>
    <row r="4" spans="1:87" ht="25.15" customHeight="1">
      <c r="A4" s="157" t="s">
        <v>1</v>
      </c>
      <c r="B4" s="157"/>
      <c r="C4" s="157"/>
      <c r="D4" s="157"/>
      <c r="E4" s="157"/>
      <c r="F4" s="157"/>
      <c r="G4" s="157"/>
      <c r="H4" s="157"/>
      <c r="I4" s="157"/>
      <c r="J4" s="157"/>
      <c r="K4" s="157"/>
      <c r="L4" s="157"/>
      <c r="M4" s="157"/>
      <c r="N4" s="157"/>
      <c r="O4" s="157"/>
      <c r="P4" s="157"/>
      <c r="Q4" s="157"/>
      <c r="R4" s="157"/>
      <c r="S4" s="157"/>
      <c r="T4" s="157"/>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row>
    <row r="5" spans="1:87" ht="25.15" customHeight="1">
      <c r="A5" s="11" t="s">
        <v>2</v>
      </c>
      <c r="B5" s="64"/>
      <c r="C5" s="14"/>
      <c r="D5" s="14"/>
      <c r="E5" s="14"/>
      <c r="F5" s="14"/>
      <c r="G5" s="14"/>
      <c r="H5" s="14"/>
      <c r="I5" s="14"/>
      <c r="J5" s="14"/>
      <c r="K5" s="14"/>
      <c r="L5" s="14"/>
      <c r="M5" s="14"/>
      <c r="N5" s="14"/>
      <c r="O5" s="14"/>
      <c r="P5" s="14"/>
      <c r="Q5" s="14"/>
      <c r="R5" s="14"/>
      <c r="S5" s="14"/>
      <c r="T5" s="14"/>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row>
    <row r="6" spans="1:87" ht="25.15" customHeight="1">
      <c r="A6" s="161" t="str">
        <f>_xlfn.IFS(AND(M6&lt;&gt;"",P6&lt;&gt;"",R6&lt;&gt;"",K8&lt;&gt;"",K9&lt;&gt;"",K10&lt;&gt;"",K11&lt;&gt;"",B15&lt;&gt;"",E15&lt;&gt;"",Sheet3!A26="有",地域経済波及効果を示す説明書!B31&lt;&gt;"",地域経済波及効果を示す説明書!G31&lt;&gt;"",地域経済波及効果を示す説明書!J31&lt;&gt;"",地域経済波及効果を示す説明書!O31&lt;&gt;"",Sheet3!H21=""),"",
AND(AND(OR(B22="☑",B23="☑"),M6&lt;&gt;"",P6&lt;&gt;"",R6&lt;&gt;"",K8&lt;&gt;"",K9&lt;&gt;"",K10&lt;&gt;"",K11&lt;&gt;"",B15&lt;&gt;"",E15&lt;&gt;""),Sheet3!F21&lt;&gt;""),"※エラーが残っています※"&amp;CHAR(10)&amp;"記載事項を満たしておりません。",
OR(B22="☑",B23="☑",M6&lt;&gt;"",P6&lt;&gt;"",R6&lt;&gt;"",K8&lt;&gt;"",K9&lt;&gt;"",K10&lt;&gt;"",K11&lt;&gt;"",B15&lt;&gt;"",E15&lt;&gt;"",B16&lt;&gt;"",E16&lt;&gt;"",B17&lt;&gt;"",E17&lt;&gt;"",B18&lt;&gt;"",E18&lt;&gt;"",B31&lt;&gt;"",G31&lt;&gt;"",J31&lt;&gt;"",O31&lt;&gt;"",B32&lt;&gt;"",G32&lt;&gt;"",J32&lt;&gt;"",O32&lt;&gt;"",B33&lt;&gt;"",G33&lt;&gt;"",J33&lt;&gt;"",O33&lt;&gt;"",B34&lt;&gt;"",G34&lt;&gt;"",J34&lt;&gt;"",O34&lt;&gt;"",B35&lt;&gt;"",G35&lt;&gt;"",J35&lt;&gt;"",O35&lt;&gt;"",B36&lt;&gt;"",G36&lt;&gt;"",J36&lt;&gt;"",O36&lt;&gt;"",N44&lt;&gt;""),"※未入力項目があります※"&amp;CHAR(10)&amp;"  ※※ご確認ください※※",
TRUE,"")</f>
        <v/>
      </c>
      <c r="B6" s="161"/>
      <c r="C6" s="161"/>
      <c r="D6" s="161"/>
      <c r="E6" s="161"/>
      <c r="F6" s="161"/>
      <c r="G6" s="161"/>
      <c r="H6" s="158" t="str">
        <f>IF(AND(OR(P6=2,P6=4,P6=6,P6=9,P6=11,P6=2,P6=4,P6=6,P6=9,P6=11),OR(R6=31,R6=31)),"31日は選択できません",IF(AND(P6=2,R6=29),"29日は選択できません",IF(AND(P6=2,R6=30),"30日は選択できません","")))</f>
        <v/>
      </c>
      <c r="I6" s="158"/>
      <c r="J6" s="158"/>
      <c r="K6" s="158"/>
      <c r="L6" s="158"/>
      <c r="M6" s="159"/>
      <c r="N6" s="160"/>
      <c r="O6" s="61" t="s">
        <v>3</v>
      </c>
      <c r="P6" s="62"/>
      <c r="Q6" s="61" t="s">
        <v>4</v>
      </c>
      <c r="R6" s="63"/>
      <c r="S6" s="73" t="s">
        <v>5</v>
      </c>
      <c r="T6" s="14"/>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row>
    <row r="7" spans="1:87" ht="14.25" customHeight="1">
      <c r="A7" s="12"/>
      <c r="B7" s="12"/>
      <c r="C7" s="12"/>
      <c r="D7" s="12"/>
      <c r="E7" s="12"/>
      <c r="F7" s="12"/>
      <c r="G7" s="12"/>
      <c r="I7" s="98"/>
      <c r="J7" s="98"/>
      <c r="K7" s="98" t="str">
        <f>_xlfn.IFS(M6&lt;&gt;"","",$A$6&lt;&gt;"","作成年が未入力です",TRUE,"")</f>
        <v/>
      </c>
      <c r="M7" s="98"/>
      <c r="N7" s="98" t="str">
        <f>_xlfn.IFS(P6&lt;&gt;"","",$A$6&lt;&gt;"","作成月が未入力です",TRUE,"")</f>
        <v/>
      </c>
      <c r="Q7" s="98" t="str">
        <f>_xlfn.IFS(R6&lt;&gt;"","",$A$6&lt;&gt;"","作成日が未入力です",TRUE,"")</f>
        <v/>
      </c>
      <c r="R7" s="98"/>
      <c r="S7" s="98"/>
      <c r="T7" s="12"/>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row>
    <row r="8" spans="1:87" ht="25.35" customHeight="1">
      <c r="A8" s="12"/>
      <c r="B8" s="162" t="str">
        <f>_xlfn.IFS(K8&lt;&gt;"","",$A$6&lt;&gt;"","住所が未入力です。",TRUE,"")</f>
        <v/>
      </c>
      <c r="C8" s="162"/>
      <c r="D8" s="162"/>
      <c r="E8" s="162"/>
      <c r="F8" s="162"/>
      <c r="G8" s="162"/>
      <c r="H8" s="15" t="s">
        <v>6</v>
      </c>
      <c r="I8" s="15"/>
      <c r="J8" s="15"/>
      <c r="K8" s="184"/>
      <c r="L8" s="184"/>
      <c r="M8" s="184"/>
      <c r="N8" s="184"/>
      <c r="O8" s="184"/>
      <c r="P8" s="184"/>
      <c r="Q8" s="184"/>
      <c r="R8" s="184"/>
      <c r="S8" s="184"/>
      <c r="T8" s="12"/>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row>
    <row r="9" spans="1:87" ht="25.35" customHeight="1">
      <c r="A9" s="12"/>
      <c r="B9" s="162" t="str">
        <f>_xlfn.IFS(K9&lt;&gt;"","",$A$6&lt;&gt;"","名称が未入力です。",TRUE,"")</f>
        <v/>
      </c>
      <c r="C9" s="162"/>
      <c r="D9" s="162"/>
      <c r="E9" s="162"/>
      <c r="F9" s="162"/>
      <c r="G9" s="162"/>
      <c r="H9" s="16" t="s">
        <v>7</v>
      </c>
      <c r="I9" s="16"/>
      <c r="J9" s="16"/>
      <c r="K9" s="184"/>
      <c r="L9" s="185"/>
      <c r="M9" s="185"/>
      <c r="N9" s="185"/>
      <c r="O9" s="185"/>
      <c r="P9" s="185"/>
      <c r="Q9" s="185"/>
      <c r="R9" s="185"/>
      <c r="S9" s="185"/>
      <c r="T9" s="12"/>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row>
    <row r="10" spans="1:87" ht="25.35" customHeight="1">
      <c r="A10" s="12"/>
      <c r="B10" s="162" t="str">
        <f>_xlfn.IFS(K10&lt;&gt;"","",$A$6&lt;&gt;"","代表者役職が未入力です。",TRUE,"")</f>
        <v/>
      </c>
      <c r="C10" s="162"/>
      <c r="D10" s="162"/>
      <c r="E10" s="162"/>
      <c r="F10" s="162"/>
      <c r="G10" s="162"/>
      <c r="H10" s="15" t="s">
        <v>8</v>
      </c>
      <c r="I10" s="15"/>
      <c r="J10" s="15"/>
      <c r="K10" s="186"/>
      <c r="L10" s="185"/>
      <c r="M10" s="185"/>
      <c r="N10" s="185"/>
      <c r="O10" s="185"/>
      <c r="P10" s="185"/>
      <c r="Q10" s="185"/>
      <c r="R10" s="185"/>
      <c r="S10" s="185"/>
      <c r="T10" s="12"/>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row>
    <row r="11" spans="1:87" ht="25.35" customHeight="1">
      <c r="A11" s="12"/>
      <c r="B11" s="150" t="str">
        <f>_xlfn.IFS(K11&lt;&gt;"","",$A$6&lt;&gt;"","代表者氏名が未入力です。",TRUE,"")</f>
        <v/>
      </c>
      <c r="C11" s="150"/>
      <c r="D11" s="150"/>
      <c r="E11" s="150"/>
      <c r="F11" s="150"/>
      <c r="G11" s="150"/>
      <c r="H11" s="15" t="s">
        <v>9</v>
      </c>
      <c r="I11" s="15"/>
      <c r="J11" s="15"/>
      <c r="K11" s="186"/>
      <c r="L11" s="185"/>
      <c r="M11" s="185"/>
      <c r="N11" s="185"/>
      <c r="O11" s="185"/>
      <c r="P11" s="185"/>
      <c r="Q11" s="185"/>
      <c r="R11" s="185"/>
      <c r="S11" s="185"/>
      <c r="T11" s="12"/>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row>
    <row r="12" spans="1:87" ht="20.45" customHeight="1">
      <c r="A12" s="12"/>
      <c r="B12" s="95"/>
      <c r="C12" s="95"/>
      <c r="D12" s="95"/>
      <c r="E12" s="95"/>
      <c r="F12" s="96"/>
      <c r="G12" s="96"/>
      <c r="H12" s="65"/>
      <c r="I12" s="65"/>
      <c r="J12" s="65"/>
      <c r="K12" s="8"/>
      <c r="L12" s="97"/>
      <c r="M12" s="97"/>
      <c r="N12" s="97"/>
      <c r="O12" s="97"/>
      <c r="P12" s="97"/>
      <c r="Q12" s="97"/>
      <c r="R12" s="97"/>
      <c r="S12" s="97"/>
      <c r="T12" s="12"/>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row>
    <row r="13" spans="1:87" ht="24" customHeight="1">
      <c r="A13" s="12"/>
      <c r="B13" s="40" t="s">
        <v>10</v>
      </c>
      <c r="C13" s="58"/>
      <c r="D13" s="58"/>
      <c r="E13" s="58"/>
      <c r="F13" s="131" t="str">
        <f>_xlfn.IFS(
AND(E15&lt;&gt;"",B15=""),"都道府県が選択されていません。",
AND(E16&lt;&gt;"",B16=""),"都道府県が選択されていません。",
AND(E17&lt;&gt;"",B17=""),"都道府県が選択されていません。",
AND(E18&lt;&gt;"",B18=""),"都道府県が選択されていません。",
Sheet3!B17="×","選択された都道府県が同一の経産局管内または隣接する都道府県内のいずれにも該当していません。",
AND(B15&lt;&gt;"",E15&lt;&gt;""),"",$A$6&lt;&gt;"","事業実施場所が未入力です。",
E15="","",E16="","",E17="","",E18="","")</f>
        <v/>
      </c>
      <c r="G13" s="131"/>
      <c r="H13" s="131"/>
      <c r="I13" s="131"/>
      <c r="J13" s="131"/>
      <c r="K13" s="131"/>
      <c r="L13" s="131"/>
      <c r="M13" s="131"/>
      <c r="N13" s="131"/>
      <c r="O13" s="131"/>
      <c r="P13" s="131"/>
      <c r="Q13" s="131"/>
      <c r="R13" s="131"/>
      <c r="S13" s="131"/>
      <c r="T13" s="35"/>
      <c r="V13" s="100"/>
      <c r="W13" s="100"/>
      <c r="X13" s="100"/>
      <c r="Y13" s="100"/>
      <c r="Z13" s="100"/>
      <c r="AA13" s="100"/>
      <c r="AB13" s="100"/>
      <c r="AC13" s="100"/>
      <c r="AD13" s="100"/>
      <c r="AE13" s="100"/>
      <c r="AF13" s="100"/>
      <c r="AG13" s="100"/>
      <c r="AH13" s="100"/>
      <c r="AI13" s="100"/>
      <c r="AJ13" s="100"/>
      <c r="AK13" s="100"/>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row>
    <row r="14" spans="1:87" ht="53.1" customHeight="1">
      <c r="A14" s="12"/>
      <c r="B14" s="151" t="s">
        <v>11</v>
      </c>
      <c r="C14" s="152"/>
      <c r="D14" s="153"/>
      <c r="E14" s="154" t="s">
        <v>12</v>
      </c>
      <c r="F14" s="155"/>
      <c r="G14" s="155"/>
      <c r="H14" s="155"/>
      <c r="I14" s="155"/>
      <c r="J14" s="155"/>
      <c r="K14" s="155"/>
      <c r="L14" s="155"/>
      <c r="M14" s="155"/>
      <c r="N14" s="155"/>
      <c r="O14" s="155"/>
      <c r="P14" s="155"/>
      <c r="Q14" s="155"/>
      <c r="R14" s="155"/>
      <c r="S14" s="155"/>
      <c r="T14" s="35"/>
      <c r="V14" s="8"/>
      <c r="W14" s="8"/>
      <c r="X14" s="8"/>
      <c r="Y14" s="8"/>
      <c r="Z14" s="8"/>
      <c r="AA14" s="8"/>
      <c r="AB14" s="8"/>
      <c r="AC14" s="99"/>
      <c r="AD14" s="99"/>
      <c r="AE14" s="99"/>
      <c r="AF14" s="99"/>
      <c r="AG14" s="99"/>
      <c r="AH14" s="99"/>
      <c r="AI14" s="99"/>
      <c r="AJ14" s="99"/>
      <c r="AK14" s="99"/>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row>
    <row r="15" spans="1:87" ht="25.35" customHeight="1">
      <c r="A15" s="40"/>
      <c r="B15" s="115"/>
      <c r="C15" s="116"/>
      <c r="D15" s="117"/>
      <c r="E15" s="156"/>
      <c r="F15" s="156"/>
      <c r="G15" s="156"/>
      <c r="H15" s="156"/>
      <c r="I15" s="156"/>
      <c r="J15" s="156"/>
      <c r="K15" s="156"/>
      <c r="L15" s="156"/>
      <c r="M15" s="156"/>
      <c r="N15" s="156"/>
      <c r="O15" s="156"/>
      <c r="P15" s="156"/>
      <c r="Q15" s="156"/>
      <c r="R15" s="156"/>
      <c r="S15" s="156"/>
      <c r="T15" s="12"/>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row>
    <row r="16" spans="1:87" ht="25.35" customHeight="1">
      <c r="A16" s="18"/>
      <c r="B16" s="115"/>
      <c r="C16" s="116"/>
      <c r="D16" s="117"/>
      <c r="E16" s="149"/>
      <c r="F16" s="149"/>
      <c r="G16" s="149"/>
      <c r="H16" s="149"/>
      <c r="I16" s="149"/>
      <c r="J16" s="149"/>
      <c r="K16" s="149"/>
      <c r="L16" s="149"/>
      <c r="M16" s="149"/>
      <c r="N16" s="149"/>
      <c r="O16" s="149"/>
      <c r="P16" s="149"/>
      <c r="Q16" s="149"/>
      <c r="R16" s="149"/>
      <c r="S16" s="149"/>
      <c r="T16" s="12"/>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row>
    <row r="17" spans="1:80" ht="25.35" customHeight="1">
      <c r="A17" s="18"/>
      <c r="B17" s="115"/>
      <c r="C17" s="116"/>
      <c r="D17" s="117"/>
      <c r="E17" s="149"/>
      <c r="F17" s="149"/>
      <c r="G17" s="149"/>
      <c r="H17" s="149"/>
      <c r="I17" s="149"/>
      <c r="J17" s="149"/>
      <c r="K17" s="149"/>
      <c r="L17" s="149"/>
      <c r="M17" s="149"/>
      <c r="N17" s="149"/>
      <c r="O17" s="149"/>
      <c r="P17" s="149"/>
      <c r="Q17" s="149"/>
      <c r="R17" s="149"/>
      <c r="S17" s="149"/>
      <c r="T17" s="12"/>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row>
    <row r="18" spans="1:80" ht="25.35" customHeight="1">
      <c r="A18" s="18"/>
      <c r="B18" s="115"/>
      <c r="C18" s="116"/>
      <c r="D18" s="117"/>
      <c r="E18" s="149"/>
      <c r="F18" s="149"/>
      <c r="G18" s="149"/>
      <c r="H18" s="149"/>
      <c r="I18" s="149"/>
      <c r="J18" s="149"/>
      <c r="K18" s="149"/>
      <c r="L18" s="149"/>
      <c r="M18" s="149"/>
      <c r="N18" s="149"/>
      <c r="O18" s="149"/>
      <c r="P18" s="149"/>
      <c r="Q18" s="149"/>
      <c r="R18" s="149"/>
      <c r="S18" s="149"/>
      <c r="T18" s="12"/>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row>
    <row r="19" spans="1:80" ht="25.15" customHeight="1">
      <c r="A19" s="18"/>
      <c r="B19" s="18"/>
      <c r="C19" s="18"/>
      <c r="D19" s="18"/>
      <c r="E19" s="18"/>
      <c r="F19" s="18"/>
      <c r="G19" s="18"/>
      <c r="H19" s="18"/>
      <c r="I19" s="18"/>
      <c r="J19" s="18"/>
      <c r="K19" s="18"/>
      <c r="L19" s="18"/>
      <c r="M19" s="18"/>
      <c r="N19" s="18"/>
      <c r="O19" s="18"/>
      <c r="P19" s="18"/>
      <c r="Q19" s="18"/>
      <c r="R19" s="18"/>
      <c r="S19" s="18"/>
      <c r="T19" s="12"/>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row>
    <row r="20" spans="1:80" ht="25.15" customHeight="1">
      <c r="A20" s="18"/>
      <c r="B20" s="40" t="s">
        <v>13</v>
      </c>
      <c r="C20" s="18"/>
      <c r="D20" s="18"/>
      <c r="E20" s="18"/>
      <c r="F20" s="131" t="str">
        <f>_xlfn.IFS(AND(Sheet3!A24="有",Sheet3!A25="有"),"どちらも選択されています。どちらか一方を選択してください。",OR(Sheet3!A24="有",Sheet3!A25="有"),"",$A$6&lt;&gt;"","いずれも選択されていません。どちらか一方を選択してください。",TRUE,"")</f>
        <v/>
      </c>
      <c r="G20" s="131"/>
      <c r="H20" s="131"/>
      <c r="I20" s="131"/>
      <c r="J20" s="131"/>
      <c r="K20" s="131"/>
      <c r="L20" s="131"/>
      <c r="M20" s="131"/>
      <c r="N20" s="131"/>
      <c r="O20" s="131"/>
      <c r="P20" s="131"/>
      <c r="Q20" s="131"/>
      <c r="R20" s="131"/>
      <c r="S20" s="131"/>
      <c r="T20" s="12"/>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row>
    <row r="21" spans="1:80" ht="25.15" customHeight="1">
      <c r="A21" s="18"/>
      <c r="B21" s="40" t="s">
        <v>14</v>
      </c>
      <c r="C21" s="18"/>
      <c r="D21" s="18"/>
      <c r="E21" s="18"/>
      <c r="F21" s="18"/>
      <c r="G21" s="18"/>
      <c r="H21" s="18"/>
      <c r="I21" s="18"/>
      <c r="J21" s="18"/>
      <c r="K21" s="18"/>
      <c r="L21" s="18"/>
      <c r="M21" s="18"/>
      <c r="N21" s="18"/>
      <c r="O21" s="18"/>
      <c r="P21" s="18"/>
      <c r="Q21" s="18"/>
      <c r="R21" s="18"/>
      <c r="S21" s="18"/>
      <c r="T21" s="12"/>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row>
    <row r="22" spans="1:80" ht="25.15" customHeight="1">
      <c r="A22" s="18"/>
      <c r="B22" s="59" t="s">
        <v>15</v>
      </c>
      <c r="C22" s="40" t="s">
        <v>16</v>
      </c>
      <c r="D22" s="18"/>
      <c r="E22" s="18"/>
      <c r="F22" s="18"/>
      <c r="G22" s="18"/>
      <c r="H22" s="18"/>
      <c r="I22" s="18"/>
      <c r="J22" s="18"/>
      <c r="K22" s="18"/>
      <c r="L22" s="18"/>
      <c r="M22" s="18"/>
      <c r="N22" s="18"/>
      <c r="O22" s="18"/>
      <c r="P22" s="18"/>
      <c r="Q22" s="18"/>
      <c r="R22" s="18"/>
      <c r="S22" s="18"/>
      <c r="T22" s="12"/>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row>
    <row r="23" spans="1:80" ht="25.15" customHeight="1">
      <c r="A23" s="18"/>
      <c r="B23" s="59" t="s">
        <v>15</v>
      </c>
      <c r="C23" s="40" t="s">
        <v>17</v>
      </c>
      <c r="D23" s="18"/>
      <c r="E23" s="18"/>
      <c r="F23" s="18"/>
      <c r="G23" s="18"/>
      <c r="H23" s="18"/>
      <c r="I23" s="18"/>
      <c r="J23" s="18"/>
      <c r="K23" s="18"/>
      <c r="L23" s="18"/>
      <c r="M23" s="18"/>
      <c r="N23" s="18"/>
      <c r="O23" s="18"/>
      <c r="P23" s="18"/>
      <c r="Q23" s="18"/>
      <c r="R23" s="18"/>
      <c r="S23" s="18"/>
      <c r="T23" s="12"/>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row>
    <row r="24" spans="1:80" ht="25.15" customHeight="1">
      <c r="A24" s="18"/>
      <c r="B24" s="18"/>
      <c r="C24" s="18"/>
      <c r="D24" s="18"/>
      <c r="E24" s="18"/>
      <c r="F24" s="18"/>
      <c r="G24" s="18"/>
      <c r="H24" s="18"/>
      <c r="I24" s="18"/>
      <c r="J24" s="18"/>
      <c r="K24" s="18"/>
      <c r="L24" s="18"/>
      <c r="M24" s="18"/>
      <c r="N24" s="18"/>
      <c r="O24" s="18"/>
      <c r="P24" s="18"/>
      <c r="Q24" s="18"/>
      <c r="R24" s="18"/>
      <c r="S24" s="18"/>
      <c r="T24" s="12"/>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row>
    <row r="25" spans="1:80" ht="25.15" customHeight="1">
      <c r="A25" s="18"/>
      <c r="B25" s="40" t="s">
        <v>18</v>
      </c>
      <c r="C25" s="18"/>
      <c r="D25" s="18"/>
      <c r="E25" s="18"/>
      <c r="F25" s="18"/>
      <c r="G25" s="18"/>
      <c r="H25" s="18"/>
      <c r="I25" s="18"/>
      <c r="J25" s="18"/>
      <c r="K25" s="18"/>
      <c r="L25" s="18"/>
      <c r="M25" s="18"/>
      <c r="N25" s="18"/>
      <c r="O25" s="18"/>
      <c r="P25" s="18"/>
      <c r="Q25" s="18"/>
      <c r="R25" s="18"/>
      <c r="S25" s="18"/>
      <c r="T25" s="12"/>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row>
    <row r="26" spans="1:80" ht="25.15" customHeight="1">
      <c r="A26" s="18"/>
      <c r="B26" s="40" t="s">
        <v>19</v>
      </c>
      <c r="C26" s="18"/>
      <c r="D26" s="18"/>
      <c r="E26" s="18"/>
      <c r="F26" s="18"/>
      <c r="G26" s="18"/>
      <c r="H26" s="18"/>
      <c r="I26" s="18"/>
      <c r="J26" s="18"/>
      <c r="K26" s="18"/>
      <c r="L26" s="18"/>
      <c r="M26" s="18"/>
      <c r="N26" s="18"/>
      <c r="O26" s="18"/>
      <c r="P26" s="18"/>
      <c r="Q26" s="18"/>
      <c r="R26" s="18"/>
      <c r="S26" s="18"/>
      <c r="T26" s="12"/>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row>
    <row r="27" spans="1:80" ht="18" customHeight="1">
      <c r="A27" s="18"/>
      <c r="B27" s="132" t="str">
        <f>_xlfn.IFS(Sheet3!F21&lt;&gt;"",_xlfn.CONCAT(Sheet3!L21,"行目において、選択された都道府県が同一の経産局管内または隣接する都道府県内のいずれにも該当していません。"),
AND(OR(J31&lt;&gt;"",O31&lt;&gt;""),G31=""),"都道府県が選択されていません。",
AND(OR(J32&lt;&gt;"",O32&lt;&gt;""),G32=""),"都道府県が選択されていません。",
AND(OR(J33&lt;&gt;"",O33&lt;&gt;""),G33=""),"都道府県が選択されていません。",
AND(OR(J34&lt;&gt;"",O34&lt;&gt;""),G34=""),"都道府県が選択されていません。",
AND(OR(J35&lt;&gt;"",O35&lt;&gt;""),G35=""),"都道府県が選択されていません。",
AND(OR(J36&lt;&gt;"",O36&lt;&gt;""),G36=""),"都道府県が選択されていません。",
AND(OR(J37&lt;&gt;"",O37&lt;&gt;""),G37=""),"都道府県が選択されていません。",
AND(OR(J38&lt;&gt;"",O38&lt;&gt;""),G38=""),"都道府県が選択されていません。",
AND(OR(J39&lt;&gt;"",O39&lt;&gt;""),G39=""),"都道府県が選択されていません。",
AND(OR(J40&lt;&gt;"",O40&lt;&gt;""),G40=""),"都道府県が選択されていません。",
AND(OR(J41&lt;&gt;"",O41&lt;&gt;""),G41=""),"都道府県が選択されていません。",
AND(AND(B31&lt;&gt;"",G31&lt;&gt;"",J31&lt;&gt;"",O31&lt;&gt;""),OR(M30="○○",M30=""),OR(R30="●●",R30="")),J30&amp;"・"&amp;O30&amp;"が入力されていません。",
AND(AND(B31&lt;&gt;"",G31&lt;&gt;"",J31&lt;&gt;"",O31&lt;&gt;""),OR(M30="○○",M30="")),J30&amp;"が入力されていません。",AND(AND(B31&lt;&gt;"",G31&lt;&gt;"",J31&lt;&gt;"",O31&lt;&gt;""),OR(R30="●●",R30="")),O30&amp;"が入力されていません。",
AND(OR(Sheet3!G21="NG",Sheet3!G21=""),A6&lt;&gt;""),"未入力項目があります。",
TRUE,""
)</f>
        <v/>
      </c>
      <c r="C27" s="132"/>
      <c r="D27" s="132"/>
      <c r="E27" s="132"/>
      <c r="F27" s="132"/>
      <c r="G27" s="132"/>
      <c r="H27" s="132"/>
      <c r="I27" s="132"/>
      <c r="J27" s="132"/>
      <c r="K27" s="132"/>
      <c r="L27" s="132"/>
      <c r="M27" s="132"/>
      <c r="N27" s="132"/>
      <c r="O27" s="132"/>
      <c r="P27" s="132"/>
      <c r="Q27" s="18"/>
      <c r="R27" s="18"/>
      <c r="S27" s="18"/>
      <c r="T27" s="12"/>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row>
    <row r="28" spans="1:80" ht="18" customHeight="1">
      <c r="A28" s="18"/>
      <c r="B28" s="133"/>
      <c r="C28" s="133"/>
      <c r="D28" s="133"/>
      <c r="E28" s="133"/>
      <c r="F28" s="133"/>
      <c r="G28" s="133"/>
      <c r="H28" s="133"/>
      <c r="I28" s="133"/>
      <c r="J28" s="133"/>
      <c r="K28" s="133"/>
      <c r="L28" s="133"/>
      <c r="M28" s="133"/>
      <c r="N28" s="133"/>
      <c r="O28" s="133"/>
      <c r="P28" s="133"/>
      <c r="Q28" s="46"/>
      <c r="R28" s="46"/>
      <c r="S28" s="45" t="s">
        <v>20</v>
      </c>
      <c r="T28" s="12"/>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row>
    <row r="29" spans="1:80" ht="21.95" customHeight="1">
      <c r="A29" s="18"/>
      <c r="B29" s="134" t="s">
        <v>21</v>
      </c>
      <c r="C29" s="135"/>
      <c r="D29" s="135"/>
      <c r="E29" s="135"/>
      <c r="F29" s="136"/>
      <c r="G29" s="140" t="s">
        <v>22</v>
      </c>
      <c r="H29" s="141"/>
      <c r="I29" s="142"/>
      <c r="J29" s="146" t="s">
        <v>23</v>
      </c>
      <c r="K29" s="146"/>
      <c r="L29" s="146"/>
      <c r="M29" s="146"/>
      <c r="N29" s="146"/>
      <c r="O29" s="146"/>
      <c r="P29" s="146"/>
      <c r="Q29" s="146"/>
      <c r="R29" s="146"/>
      <c r="S29" s="146"/>
      <c r="T29" s="12"/>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row>
    <row r="30" spans="1:80" ht="29.1" customHeight="1">
      <c r="A30" s="18"/>
      <c r="B30" s="137"/>
      <c r="C30" s="138"/>
      <c r="D30" s="138"/>
      <c r="E30" s="138"/>
      <c r="F30" s="139"/>
      <c r="G30" s="143"/>
      <c r="H30" s="144"/>
      <c r="I30" s="145"/>
      <c r="J30" s="147" t="str">
        <f>IF(AND(B22="☑",B23="☑"),"計算開始年度",IF(B22="☑","事業開始年度",IF(B23="☑","当該製品の取引を開始する年度","計算開始年度")))</f>
        <v>計算開始年度</v>
      </c>
      <c r="K30" s="148"/>
      <c r="L30" s="92" t="s">
        <v>24</v>
      </c>
      <c r="M30" s="91"/>
      <c r="N30" s="94" t="s">
        <v>25</v>
      </c>
      <c r="O30" s="147" t="str">
        <f>"収益計画の"&amp;CHAR(10)&amp;"最終年度"</f>
        <v>収益計画の
最終年度</v>
      </c>
      <c r="P30" s="148"/>
      <c r="Q30" s="92" t="s">
        <v>24</v>
      </c>
      <c r="R30" s="91"/>
      <c r="S30" s="93" t="s">
        <v>25</v>
      </c>
      <c r="T30" s="12"/>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row>
    <row r="31" spans="1:80" ht="22.5" customHeight="1">
      <c r="A31" s="17" t="str">
        <f>Sheet3!F10</f>
        <v/>
      </c>
      <c r="B31" s="187"/>
      <c r="C31" s="188"/>
      <c r="D31" s="188"/>
      <c r="E31" s="188"/>
      <c r="F31" s="189"/>
      <c r="G31" s="116"/>
      <c r="H31" s="116"/>
      <c r="I31" s="117"/>
      <c r="J31" s="127"/>
      <c r="K31" s="128"/>
      <c r="L31" s="128"/>
      <c r="M31" s="128"/>
      <c r="N31" s="128"/>
      <c r="O31" s="127"/>
      <c r="P31" s="128"/>
      <c r="Q31" s="128"/>
      <c r="R31" s="128"/>
      <c r="S31" s="128"/>
      <c r="T31" s="12"/>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row>
    <row r="32" spans="1:80" ht="22.5" customHeight="1">
      <c r="A32" s="17" t="str">
        <f>Sheet3!F11</f>
        <v/>
      </c>
      <c r="B32" s="187"/>
      <c r="C32" s="188"/>
      <c r="D32" s="188"/>
      <c r="E32" s="188"/>
      <c r="F32" s="189"/>
      <c r="G32" s="115"/>
      <c r="H32" s="116"/>
      <c r="I32" s="117"/>
      <c r="J32" s="118"/>
      <c r="K32" s="129"/>
      <c r="L32" s="129"/>
      <c r="M32" s="129"/>
      <c r="N32" s="130"/>
      <c r="O32" s="118"/>
      <c r="P32" s="129"/>
      <c r="Q32" s="129"/>
      <c r="R32" s="129"/>
      <c r="S32" s="130"/>
      <c r="T32" s="12"/>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row>
    <row r="33" spans="1:87" ht="22.5" customHeight="1">
      <c r="A33" s="17" t="str">
        <f>Sheet3!F12</f>
        <v/>
      </c>
      <c r="B33" s="187"/>
      <c r="C33" s="188"/>
      <c r="D33" s="188"/>
      <c r="E33" s="188"/>
      <c r="F33" s="189"/>
      <c r="G33" s="115"/>
      <c r="H33" s="116"/>
      <c r="I33" s="117"/>
      <c r="J33" s="118"/>
      <c r="K33" s="119"/>
      <c r="L33" s="119"/>
      <c r="M33" s="119"/>
      <c r="N33" s="120"/>
      <c r="O33" s="118"/>
      <c r="P33" s="119"/>
      <c r="Q33" s="119"/>
      <c r="R33" s="119"/>
      <c r="S33" s="120"/>
      <c r="T33" s="12"/>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row>
    <row r="34" spans="1:87" ht="22.5" customHeight="1">
      <c r="A34" s="17" t="str">
        <f>Sheet3!F13</f>
        <v/>
      </c>
      <c r="B34" s="187"/>
      <c r="C34" s="188"/>
      <c r="D34" s="188"/>
      <c r="E34" s="188"/>
      <c r="F34" s="189"/>
      <c r="G34" s="115"/>
      <c r="H34" s="116"/>
      <c r="I34" s="117"/>
      <c r="J34" s="118"/>
      <c r="K34" s="119"/>
      <c r="L34" s="119"/>
      <c r="M34" s="119"/>
      <c r="N34" s="120"/>
      <c r="O34" s="118"/>
      <c r="P34" s="119"/>
      <c r="Q34" s="119"/>
      <c r="R34" s="119"/>
      <c r="S34" s="120"/>
      <c r="T34" s="12"/>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row>
    <row r="35" spans="1:87" ht="22.5" customHeight="1">
      <c r="A35" s="17" t="str">
        <f>Sheet3!F14</f>
        <v/>
      </c>
      <c r="B35" s="187"/>
      <c r="C35" s="188"/>
      <c r="D35" s="188"/>
      <c r="E35" s="188"/>
      <c r="F35" s="189"/>
      <c r="G35" s="115"/>
      <c r="H35" s="116"/>
      <c r="I35" s="117"/>
      <c r="J35" s="118"/>
      <c r="K35" s="119"/>
      <c r="L35" s="119"/>
      <c r="M35" s="119"/>
      <c r="N35" s="120"/>
      <c r="O35" s="118"/>
      <c r="P35" s="119"/>
      <c r="Q35" s="119"/>
      <c r="R35" s="119"/>
      <c r="S35" s="120"/>
      <c r="T35" s="12"/>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row>
    <row r="36" spans="1:87" ht="22.5" customHeight="1">
      <c r="A36" s="17" t="str">
        <f>Sheet3!F15</f>
        <v/>
      </c>
      <c r="B36" s="187"/>
      <c r="C36" s="188"/>
      <c r="D36" s="188"/>
      <c r="E36" s="188"/>
      <c r="F36" s="189"/>
      <c r="G36" s="115"/>
      <c r="H36" s="116"/>
      <c r="I36" s="117"/>
      <c r="J36" s="118"/>
      <c r="K36" s="119"/>
      <c r="L36" s="119"/>
      <c r="M36" s="119"/>
      <c r="N36" s="120"/>
      <c r="O36" s="118"/>
      <c r="P36" s="119"/>
      <c r="Q36" s="119"/>
      <c r="R36" s="119"/>
      <c r="S36" s="120"/>
      <c r="T36" s="12"/>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row>
    <row r="37" spans="1:87" ht="22.5" customHeight="1">
      <c r="A37" s="17" t="str">
        <f>Sheet3!F16</f>
        <v/>
      </c>
      <c r="B37" s="187"/>
      <c r="C37" s="188"/>
      <c r="D37" s="188"/>
      <c r="E37" s="188"/>
      <c r="F37" s="189"/>
      <c r="G37" s="115"/>
      <c r="H37" s="116"/>
      <c r="I37" s="117"/>
      <c r="J37" s="118"/>
      <c r="K37" s="119"/>
      <c r="L37" s="119"/>
      <c r="M37" s="119"/>
      <c r="N37" s="120"/>
      <c r="O37" s="118"/>
      <c r="P37" s="119"/>
      <c r="Q37" s="119"/>
      <c r="R37" s="119"/>
      <c r="S37" s="120"/>
      <c r="T37" s="12"/>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row>
    <row r="38" spans="1:87" ht="22.5" customHeight="1">
      <c r="A38" s="17" t="str">
        <f>Sheet3!F17</f>
        <v/>
      </c>
      <c r="B38" s="187"/>
      <c r="C38" s="188"/>
      <c r="D38" s="188"/>
      <c r="E38" s="188"/>
      <c r="F38" s="189"/>
      <c r="G38" s="115"/>
      <c r="H38" s="116"/>
      <c r="I38" s="117"/>
      <c r="J38" s="118"/>
      <c r="K38" s="119"/>
      <c r="L38" s="119"/>
      <c r="M38" s="119"/>
      <c r="N38" s="120"/>
      <c r="O38" s="118"/>
      <c r="P38" s="119"/>
      <c r="Q38" s="119"/>
      <c r="R38" s="119"/>
      <c r="S38" s="120"/>
      <c r="T38" s="12"/>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row>
    <row r="39" spans="1:87" ht="22.5" customHeight="1">
      <c r="A39" s="17" t="str">
        <f>Sheet3!F18</f>
        <v/>
      </c>
      <c r="B39" s="187"/>
      <c r="C39" s="188"/>
      <c r="D39" s="188"/>
      <c r="E39" s="188"/>
      <c r="F39" s="189"/>
      <c r="G39" s="115"/>
      <c r="H39" s="116"/>
      <c r="I39" s="117"/>
      <c r="J39" s="118"/>
      <c r="K39" s="119"/>
      <c r="L39" s="119"/>
      <c r="M39" s="119"/>
      <c r="N39" s="120"/>
      <c r="O39" s="118"/>
      <c r="P39" s="119"/>
      <c r="Q39" s="119"/>
      <c r="R39" s="119"/>
      <c r="S39" s="120"/>
      <c r="T39" s="12"/>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row>
    <row r="40" spans="1:87" ht="22.5" customHeight="1">
      <c r="A40" s="17" t="str">
        <f>Sheet3!F19</f>
        <v/>
      </c>
      <c r="B40" s="187"/>
      <c r="C40" s="188"/>
      <c r="D40" s="188"/>
      <c r="E40" s="188"/>
      <c r="F40" s="189"/>
      <c r="G40" s="115"/>
      <c r="H40" s="116"/>
      <c r="I40" s="117"/>
      <c r="J40" s="118"/>
      <c r="K40" s="119"/>
      <c r="L40" s="119"/>
      <c r="M40" s="119"/>
      <c r="N40" s="120"/>
      <c r="O40" s="118"/>
      <c r="P40" s="119"/>
      <c r="Q40" s="119"/>
      <c r="R40" s="119"/>
      <c r="S40" s="120"/>
      <c r="T40" s="12"/>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row>
    <row r="41" spans="1:87" ht="22.5" customHeight="1">
      <c r="A41" s="17" t="str">
        <f>Sheet3!F20</f>
        <v/>
      </c>
      <c r="B41" s="187"/>
      <c r="C41" s="188"/>
      <c r="D41" s="188"/>
      <c r="E41" s="188"/>
      <c r="F41" s="189"/>
      <c r="G41" s="115"/>
      <c r="H41" s="116"/>
      <c r="I41" s="117"/>
      <c r="J41" s="118"/>
      <c r="K41" s="119"/>
      <c r="L41" s="119"/>
      <c r="M41" s="119"/>
      <c r="N41" s="120"/>
      <c r="O41" s="118"/>
      <c r="P41" s="119"/>
      <c r="Q41" s="119"/>
      <c r="R41" s="119"/>
      <c r="S41" s="120"/>
      <c r="T41" s="12"/>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row>
    <row r="42" spans="1:87" ht="22.5" customHeight="1">
      <c r="A42" s="18"/>
      <c r="B42" s="121" t="s">
        <v>26</v>
      </c>
      <c r="C42" s="121"/>
      <c r="D42" s="121"/>
      <c r="E42" s="121"/>
      <c r="F42" s="121"/>
      <c r="G42" s="121"/>
      <c r="H42" s="121"/>
      <c r="I42" s="121"/>
      <c r="J42" s="122">
        <f>Sheet3!A32</f>
        <v>0</v>
      </c>
      <c r="K42" s="123"/>
      <c r="L42" s="123"/>
      <c r="M42" s="123"/>
      <c r="N42" s="124"/>
      <c r="O42" s="122">
        <f>Sheet3!A34</f>
        <v>0</v>
      </c>
      <c r="P42" s="123"/>
      <c r="Q42" s="123"/>
      <c r="R42" s="123"/>
      <c r="S42" s="124"/>
      <c r="T42" s="58"/>
      <c r="U42" s="58"/>
      <c r="V42" s="58"/>
      <c r="W42" s="58"/>
      <c r="X42" s="58"/>
      <c r="Y42" s="58"/>
      <c r="Z42" s="58"/>
      <c r="AA42" s="58"/>
      <c r="AB42" s="5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row>
    <row r="43" spans="1:87" ht="26.1" customHeight="1">
      <c r="A43" s="18"/>
      <c r="B43" s="18"/>
      <c r="C43" s="18"/>
      <c r="D43" s="18"/>
      <c r="E43" s="18"/>
      <c r="F43" s="18"/>
      <c r="G43" s="18"/>
      <c r="H43" s="18"/>
      <c r="I43" s="18"/>
      <c r="J43" s="18"/>
      <c r="K43" s="18"/>
      <c r="L43" s="18"/>
      <c r="M43" s="18"/>
      <c r="N43" s="18"/>
      <c r="O43" s="18"/>
      <c r="P43" s="18"/>
      <c r="Q43" s="18"/>
      <c r="R43" s="18"/>
      <c r="S43" s="18"/>
      <c r="T43" s="12"/>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row>
    <row r="44" spans="1:87" ht="25.15" customHeight="1">
      <c r="A44" s="18"/>
      <c r="B44" s="106" t="s">
        <v>27</v>
      </c>
      <c r="C44" s="107"/>
      <c r="D44" s="107"/>
      <c r="E44" s="107"/>
      <c r="F44" s="108"/>
      <c r="G44" s="109">
        <f>IF(Sheet3!A37="","",ROUNDDOWN(Sheet3!A37,4))</f>
        <v>0</v>
      </c>
      <c r="H44" s="110"/>
      <c r="I44" s="110"/>
      <c r="J44" s="110"/>
      <c r="K44" s="110"/>
      <c r="L44" s="110"/>
      <c r="M44" s="111"/>
      <c r="N44" s="125" t="str">
        <f>IF(AND(Sheet3!A32&gt;0,Sheet3!A34&gt;0,Sheet3!H21&lt;&gt;""),"※エラーが残っている企業情報を除いて"&amp;CHAR(10)&amp;"　増加率を算出しています","")</f>
        <v/>
      </c>
      <c r="O44" s="126"/>
      <c r="P44" s="126"/>
      <c r="Q44" s="126"/>
      <c r="R44" s="126"/>
      <c r="S44" s="126"/>
      <c r="T44" s="58"/>
      <c r="U44" s="58"/>
      <c r="V44" s="58"/>
      <c r="W44" s="58"/>
      <c r="X44" s="58"/>
      <c r="Y44" s="58"/>
      <c r="Z44" s="58"/>
      <c r="AA44" s="58"/>
      <c r="AB44" s="58"/>
      <c r="AC44" s="5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row>
    <row r="45" spans="1:87" ht="25.15" customHeight="1">
      <c r="A45" s="18"/>
      <c r="B45" s="78" t="s">
        <v>28</v>
      </c>
      <c r="C45" s="76"/>
      <c r="D45" s="76"/>
      <c r="E45" s="76"/>
      <c r="F45" s="76"/>
      <c r="G45" s="77"/>
      <c r="H45" s="77"/>
      <c r="I45" s="77"/>
      <c r="J45" s="77"/>
      <c r="K45" s="77"/>
      <c r="L45" s="77"/>
      <c r="M45" s="77"/>
      <c r="N45" s="18"/>
      <c r="O45" s="18"/>
      <c r="P45" s="58"/>
      <c r="Q45" s="58"/>
      <c r="R45" s="58"/>
      <c r="S45" s="58"/>
      <c r="T45" s="58"/>
      <c r="U45" s="58"/>
      <c r="V45" s="58"/>
      <c r="W45" s="58"/>
      <c r="X45" s="58"/>
      <c r="Y45" s="58"/>
      <c r="Z45" s="58"/>
      <c r="AA45" s="58"/>
      <c r="AB45" s="58"/>
      <c r="AC45" s="5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row>
    <row r="46" spans="1:87" ht="17.45" customHeight="1">
      <c r="A46" s="18"/>
      <c r="B46" s="76" t="s">
        <v>29</v>
      </c>
      <c r="C46" s="76"/>
      <c r="D46" s="76"/>
      <c r="E46" s="76"/>
      <c r="F46" s="76"/>
      <c r="G46" s="77"/>
      <c r="H46" s="77"/>
      <c r="I46" s="77"/>
      <c r="J46" s="77"/>
      <c r="K46" s="77"/>
      <c r="L46" s="77"/>
      <c r="M46" s="77"/>
      <c r="N46" s="18"/>
      <c r="O46" s="18"/>
      <c r="P46" s="58"/>
      <c r="Q46" s="58"/>
      <c r="R46" s="58"/>
      <c r="S46" s="58"/>
      <c r="T46" s="58"/>
      <c r="U46" s="58"/>
      <c r="V46" s="58"/>
      <c r="W46" s="58"/>
      <c r="X46" s="58"/>
      <c r="Y46" s="58"/>
      <c r="Z46" s="58"/>
      <c r="AA46" s="58"/>
      <c r="AB46" s="58"/>
      <c r="AC46" s="5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row>
    <row r="47" spans="1:87" ht="18.95" customHeight="1" thickBot="1">
      <c r="A47" s="12"/>
      <c r="B47" s="80" t="s">
        <v>30</v>
      </c>
      <c r="C47" s="79"/>
      <c r="D47" s="79"/>
      <c r="E47" s="79"/>
      <c r="F47" s="79"/>
      <c r="G47" s="79"/>
      <c r="H47" s="79"/>
      <c r="I47" s="79"/>
      <c r="J47" s="79"/>
      <c r="K47" s="79"/>
      <c r="L47" s="79"/>
      <c r="M47" s="79"/>
      <c r="N47" s="79"/>
      <c r="O47" s="79"/>
      <c r="P47" s="79"/>
      <c r="Q47" s="79"/>
      <c r="R47" s="79"/>
      <c r="S47" s="79"/>
      <c r="T47" s="12"/>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21"/>
      <c r="CE47" s="21"/>
      <c r="CG47" s="21"/>
      <c r="CI47" s="21"/>
    </row>
    <row r="48" spans="1:87" ht="26.1" customHeight="1" thickTop="1" thickBot="1">
      <c r="A48" s="12"/>
      <c r="B48" s="112" t="s">
        <v>0</v>
      </c>
      <c r="C48" s="113"/>
      <c r="D48" s="113"/>
      <c r="E48" s="113"/>
      <c r="F48" s="113"/>
      <c r="G48" s="113"/>
      <c r="H48" s="113"/>
      <c r="I48" s="113"/>
      <c r="J48" s="113"/>
      <c r="K48" s="113"/>
      <c r="L48" s="113"/>
      <c r="M48" s="113"/>
      <c r="N48" s="113"/>
      <c r="O48" s="113"/>
      <c r="P48" s="113"/>
      <c r="Q48" s="113"/>
      <c r="R48" s="113"/>
      <c r="S48" s="114"/>
      <c r="T48" s="12"/>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row>
    <row r="49" ht="25.15" customHeight="1" thickTop="1"/>
  </sheetData>
  <sheetProtection algorithmName="SHA-512" hashValue="cM1zAMIp/meviJsMwkcqJgTr74v3HOXsZ9Sdjf8jxg5NevhEiSIsSqhLfrhStKw5ssguHbS2+5LE2+idLiLXbg==" saltValue="c4I0GNhDVufTK0qh5YMOAA==" spinCount="100000" sheet="1" selectLockedCells="1" autoFilter="0"/>
  <mergeCells count="82">
    <mergeCell ref="B8:G8"/>
    <mergeCell ref="K8:S8"/>
    <mergeCell ref="B9:G9"/>
    <mergeCell ref="K9:S9"/>
    <mergeCell ref="B10:G10"/>
    <mergeCell ref="K10:S10"/>
    <mergeCell ref="B2:S2"/>
    <mergeCell ref="A4:T4"/>
    <mergeCell ref="H6:L6"/>
    <mergeCell ref="M6:N6"/>
    <mergeCell ref="A6:G6"/>
    <mergeCell ref="K11:S11"/>
    <mergeCell ref="B15:D15"/>
    <mergeCell ref="B16:D16"/>
    <mergeCell ref="B17:D17"/>
    <mergeCell ref="E17:S17"/>
    <mergeCell ref="B11:G11"/>
    <mergeCell ref="B14:D14"/>
    <mergeCell ref="F13:S13"/>
    <mergeCell ref="E14:S14"/>
    <mergeCell ref="E15:S15"/>
    <mergeCell ref="E16:S16"/>
    <mergeCell ref="B18:D18"/>
    <mergeCell ref="F20:S20"/>
    <mergeCell ref="B27:P28"/>
    <mergeCell ref="B29:F30"/>
    <mergeCell ref="G29:I30"/>
    <mergeCell ref="J29:S29"/>
    <mergeCell ref="J30:K30"/>
    <mergeCell ref="O30:P30"/>
    <mergeCell ref="E18:S18"/>
    <mergeCell ref="B31:F31"/>
    <mergeCell ref="G31:I31"/>
    <mergeCell ref="J31:N31"/>
    <mergeCell ref="O31:S31"/>
    <mergeCell ref="B32:F32"/>
    <mergeCell ref="G32:I32"/>
    <mergeCell ref="J32:N32"/>
    <mergeCell ref="O32:S32"/>
    <mergeCell ref="B33:F33"/>
    <mergeCell ref="G33:I33"/>
    <mergeCell ref="J33:N33"/>
    <mergeCell ref="O33:S33"/>
    <mergeCell ref="B34:F34"/>
    <mergeCell ref="G34:I34"/>
    <mergeCell ref="J34:N34"/>
    <mergeCell ref="O34:S34"/>
    <mergeCell ref="B35:F35"/>
    <mergeCell ref="G35:I35"/>
    <mergeCell ref="J35:N35"/>
    <mergeCell ref="O35:S35"/>
    <mergeCell ref="B36:F36"/>
    <mergeCell ref="G36:I36"/>
    <mergeCell ref="J36:N36"/>
    <mergeCell ref="O36:S36"/>
    <mergeCell ref="B37:F37"/>
    <mergeCell ref="G37:I37"/>
    <mergeCell ref="J37:N37"/>
    <mergeCell ref="O37:S37"/>
    <mergeCell ref="B38:F38"/>
    <mergeCell ref="G38:I38"/>
    <mergeCell ref="J38:N38"/>
    <mergeCell ref="O38:S38"/>
    <mergeCell ref="B39:F39"/>
    <mergeCell ref="G39:I39"/>
    <mergeCell ref="J39:N39"/>
    <mergeCell ref="O39:S39"/>
    <mergeCell ref="B40:F40"/>
    <mergeCell ref="G40:I40"/>
    <mergeCell ref="J40:N40"/>
    <mergeCell ref="O40:S40"/>
    <mergeCell ref="B44:F44"/>
    <mergeCell ref="G44:M44"/>
    <mergeCell ref="B48:S48"/>
    <mergeCell ref="B41:F41"/>
    <mergeCell ref="G41:I41"/>
    <mergeCell ref="J41:N41"/>
    <mergeCell ref="O41:S41"/>
    <mergeCell ref="B42:I42"/>
    <mergeCell ref="J42:N42"/>
    <mergeCell ref="O42:S42"/>
    <mergeCell ref="N44:S44"/>
  </mergeCells>
  <phoneticPr fontId="6"/>
  <conditionalFormatting sqref="C13:F13">
    <cfRule type="containsText" dxfId="23" priority="27" operator="containsText" text="未入力">
      <formula>NOT(ISERROR(SEARCH("未入力",C13)))</formula>
    </cfRule>
  </conditionalFormatting>
  <conditionalFormatting sqref="B27">
    <cfRule type="containsText" dxfId="22" priority="26" operator="containsText" text="未入力">
      <formula>NOT(ISERROR(SEARCH("未入力",B27)))</formula>
    </cfRule>
  </conditionalFormatting>
  <conditionalFormatting sqref="F20:S20">
    <cfRule type="containsText" dxfId="21" priority="25" operator="containsText" text="どちらか">
      <formula>NOT(ISERROR(SEARCH("どちらか",F20)))</formula>
    </cfRule>
  </conditionalFormatting>
  <conditionalFormatting sqref="A31">
    <cfRule type="containsText" dxfId="20" priority="24" operator="containsText" text="NG">
      <formula>NOT(ISERROR(SEARCH("NG",A31)))</formula>
    </cfRule>
  </conditionalFormatting>
  <conditionalFormatting sqref="A32:A41">
    <cfRule type="containsText" dxfId="19" priority="23" operator="containsText" text="NG">
      <formula>NOT(ISERROR(SEARCH("NG",A32)))</formula>
    </cfRule>
  </conditionalFormatting>
  <conditionalFormatting sqref="M6 P6 R6 K8:K11 B15 E15 B22:B23 B31 G31 M30 R30 J31 O31">
    <cfRule type="cellIs" dxfId="18" priority="18" operator="equal">
      <formula>0</formula>
    </cfRule>
  </conditionalFormatting>
  <conditionalFormatting sqref="B22:B23">
    <cfRule type="expression" dxfId="17" priority="22">
      <formula>OR(AND($B$22="☑",$B$23="☐"),AND($B$22="☐",$B$23="☑"))</formula>
    </cfRule>
  </conditionalFormatting>
  <conditionalFormatting sqref="G44 J42 O42">
    <cfRule type="expression" dxfId="16" priority="20">
      <formula>$N$44&lt;&gt;""</formula>
    </cfRule>
  </conditionalFormatting>
  <conditionalFormatting sqref="J31:S32">
    <cfRule type="expression" dxfId="15" priority="19">
      <formula>MOD($J31,1)=0</formula>
    </cfRule>
  </conditionalFormatting>
  <conditionalFormatting sqref="J33:S41">
    <cfRule type="expression" dxfId="14" priority="2">
      <formula>MOD($J33,1)=0</formula>
    </cfRule>
  </conditionalFormatting>
  <conditionalFormatting sqref="E16:E18 B16:B18 B32:B41 G32:G41 J32:J41 O32:O41">
    <cfRule type="cellIs" dxfId="13" priority="1" operator="notEqual">
      <formula>0</formula>
    </cfRule>
  </conditionalFormatting>
  <dataValidations count="6">
    <dataValidation operator="greaterThanOrEqual" allowBlank="1" showInputMessage="1" showErrorMessage="1" sqref="B14" xr:uid="{0352B145-FC5C-405E-A721-57DB4CA916B1}"/>
    <dataValidation type="list" showInputMessage="1" showErrorMessage="1" sqref="B22:B23" xr:uid="{E8FB3D01-8D75-4642-902E-77B8F6CA5A98}">
      <formula1>"☐,☑"</formula1>
    </dataValidation>
    <dataValidation type="list" operator="greaterThanOrEqual" allowBlank="1" showInputMessage="1" showErrorMessage="1" sqref="M6:N6" xr:uid="{86959C70-77A0-42FD-B743-BB5FDB7898DC}">
      <formula1>"2024"</formula1>
    </dataValidation>
    <dataValidation type="list" allowBlank="1" showInputMessage="1" showErrorMessage="1" sqref="P6" xr:uid="{FA9ADEA8-07BA-4CDB-8051-10F5EA20F3CA}">
      <formula1>"1,2,3,4,5,6,7,8,9,10,11,12"</formula1>
    </dataValidation>
    <dataValidation type="decimal" allowBlank="1" showInputMessage="1" showErrorMessage="1" sqref="J31:S41" xr:uid="{6BFF0A86-6840-4EE4-9F71-36A062FCF876}">
      <formula1>-99999999</formula1>
      <formula2>99999999</formula2>
    </dataValidation>
    <dataValidation type="whole" allowBlank="1" showInputMessage="1" showErrorMessage="1" sqref="R30 M30" xr:uid="{0E47F15F-3A2D-4648-8D12-0ECA93934CA3}">
      <formula1>-99999999</formula1>
      <formula2>99999999</formula2>
    </dataValidation>
  </dataValidations>
  <printOptions horizontalCentered="1"/>
  <pageMargins left="0.59027777777777801" right="0.59027777777777801" top="0.59027777777777801" bottom="0.59027777777777801" header="0.31388888888888899" footer="0.31388888888888899"/>
  <pageSetup paperSize="9" scale="71" fitToHeight="2" orientation="portrait" r:id="rId1"/>
  <headerFooter alignWithMargins="0">
    <oddFooter>&amp;C２</oddFooter>
  </headerFooter>
  <extLst>
    <ext xmlns:x14="http://schemas.microsoft.com/office/spreadsheetml/2009/9/main" uri="{78C0D931-6437-407d-A8EE-F0AAD7539E65}">
      <x14:conditionalFormattings>
        <x14:conditionalFormatting xmlns:xm="http://schemas.microsoft.com/office/excel/2006/main">
          <x14:cfRule type="expression" priority="17" id="{4D4E4CC5-BFA2-4B7D-BB79-064CCCDE73CA}">
            <xm:f>Sheet3!$G$11="NG"</xm:f>
            <x14:dxf>
              <fill>
                <patternFill>
                  <bgColor rgb="FFFFFFC7"/>
                </patternFill>
              </fill>
            </x14:dxf>
          </x14:cfRule>
          <xm:sqref>B32:S32</xm:sqref>
        </x14:conditionalFormatting>
        <x14:conditionalFormatting xmlns:xm="http://schemas.microsoft.com/office/excel/2006/main">
          <x14:cfRule type="expression" priority="15" id="{4D414297-A1A4-4E5E-8C9E-43EC3515989E}">
            <xm:f>Sheet3!$G$12="NG"</xm:f>
            <x14:dxf>
              <fill>
                <patternFill>
                  <bgColor rgb="FFFFFFC7"/>
                </patternFill>
              </fill>
            </x14:dxf>
          </x14:cfRule>
          <xm:sqref>B33:S33</xm:sqref>
        </x14:conditionalFormatting>
        <x14:conditionalFormatting xmlns:xm="http://schemas.microsoft.com/office/excel/2006/main">
          <x14:cfRule type="expression" priority="13" id="{43778F4C-4ADD-45AC-9641-717E6BE271FC}">
            <xm:f>Sheet3!$G$13="NG"</xm:f>
            <x14:dxf>
              <fill>
                <patternFill>
                  <bgColor rgb="FFFFFFC7"/>
                </patternFill>
              </fill>
            </x14:dxf>
          </x14:cfRule>
          <xm:sqref>B34:S34</xm:sqref>
        </x14:conditionalFormatting>
        <x14:conditionalFormatting xmlns:xm="http://schemas.microsoft.com/office/excel/2006/main">
          <x14:cfRule type="expression" priority="12" id="{79B9EF8D-E81F-4B07-B53F-F6DAF1604FD6}">
            <xm:f>Sheet3!$G$14="NG"</xm:f>
            <x14:dxf>
              <fill>
                <patternFill>
                  <bgColor rgb="FFFFFFC7"/>
                </patternFill>
              </fill>
            </x14:dxf>
          </x14:cfRule>
          <xm:sqref>B35:S35</xm:sqref>
        </x14:conditionalFormatting>
        <x14:conditionalFormatting xmlns:xm="http://schemas.microsoft.com/office/excel/2006/main">
          <x14:cfRule type="expression" priority="11" id="{FE6F7A43-0744-488E-86A6-217F80FC7B03}">
            <xm:f>Sheet3!$G$15="NG"</xm:f>
            <x14:dxf>
              <fill>
                <patternFill>
                  <bgColor rgb="FFFFFFC7"/>
                </patternFill>
              </fill>
            </x14:dxf>
          </x14:cfRule>
          <xm:sqref>B36:S36</xm:sqref>
        </x14:conditionalFormatting>
        <x14:conditionalFormatting xmlns:xm="http://schemas.microsoft.com/office/excel/2006/main">
          <x14:cfRule type="expression" priority="10" id="{F8BC7656-EA32-4410-96B1-86ABBD083EC4}">
            <xm:f>Sheet3!$G$16="NG"</xm:f>
            <x14:dxf>
              <fill>
                <patternFill>
                  <bgColor rgb="FFFFFFC7"/>
                </patternFill>
              </fill>
            </x14:dxf>
          </x14:cfRule>
          <xm:sqref>B37:S37</xm:sqref>
        </x14:conditionalFormatting>
        <x14:conditionalFormatting xmlns:xm="http://schemas.microsoft.com/office/excel/2006/main">
          <x14:cfRule type="expression" priority="9" id="{1B2B31F4-2A3C-4494-8444-EC13349E06C4}">
            <xm:f>Sheet3!$G$17="NG"</xm:f>
            <x14:dxf>
              <fill>
                <patternFill>
                  <bgColor rgb="FFFFFFC7"/>
                </patternFill>
              </fill>
            </x14:dxf>
          </x14:cfRule>
          <xm:sqref>B38:S38</xm:sqref>
        </x14:conditionalFormatting>
        <x14:conditionalFormatting xmlns:xm="http://schemas.microsoft.com/office/excel/2006/main">
          <x14:cfRule type="expression" priority="8" id="{6F7C3C97-D1C6-4373-8161-8FC24B5D2279}">
            <xm:f>Sheet3!$G$18="NG"</xm:f>
            <x14:dxf>
              <fill>
                <patternFill>
                  <bgColor rgb="FFFFFFC7"/>
                </patternFill>
              </fill>
            </x14:dxf>
          </x14:cfRule>
          <xm:sqref>B39:S39</xm:sqref>
        </x14:conditionalFormatting>
        <x14:conditionalFormatting xmlns:xm="http://schemas.microsoft.com/office/excel/2006/main">
          <x14:cfRule type="expression" priority="7" id="{B1BFCDB7-F60E-4D97-AA1F-16B42D109D39}">
            <xm:f>Sheet3!$G$19="NG"</xm:f>
            <x14:dxf>
              <fill>
                <patternFill>
                  <bgColor rgb="FFFFFFC7"/>
                </patternFill>
              </fill>
            </x14:dxf>
          </x14:cfRule>
          <xm:sqref>B40:S40</xm:sqref>
        </x14:conditionalFormatting>
        <x14:conditionalFormatting xmlns:xm="http://schemas.microsoft.com/office/excel/2006/main">
          <x14:cfRule type="expression" priority="6" id="{5613E257-2F80-45EF-AF16-8C962FB04B9C}">
            <xm:f>Sheet3!$G$20="NG"</xm:f>
            <x14:dxf>
              <fill>
                <patternFill>
                  <bgColor rgb="FFFFFFC7"/>
                </patternFill>
              </fill>
            </x14:dxf>
          </x14:cfRule>
          <xm:sqref>B41:S41</xm:sqref>
        </x14:conditionalFormatting>
        <x14:conditionalFormatting xmlns:xm="http://schemas.microsoft.com/office/excel/2006/main">
          <x14:cfRule type="expression" priority="5" id="{FDFDD746-E270-45C3-A4F6-B0612C36D890}">
            <xm:f>Sheet3!$B$4="NG"</xm:f>
            <x14:dxf>
              <fill>
                <patternFill>
                  <bgColor rgb="FFFFFFC7"/>
                </patternFill>
              </fill>
            </x14:dxf>
          </x14:cfRule>
          <xm:sqref>B16:E16</xm:sqref>
        </x14:conditionalFormatting>
        <x14:conditionalFormatting xmlns:xm="http://schemas.microsoft.com/office/excel/2006/main">
          <x14:cfRule type="expression" priority="4" id="{C932CAFC-CB74-49ED-8ED6-573FBF96AD2A}">
            <xm:f>Sheet3!$B$5="NG"</xm:f>
            <x14:dxf>
              <fill>
                <patternFill>
                  <bgColor rgb="FFFFFFC7"/>
                </patternFill>
              </fill>
            </x14:dxf>
          </x14:cfRule>
          <xm:sqref>B17:E17</xm:sqref>
        </x14:conditionalFormatting>
        <x14:conditionalFormatting xmlns:xm="http://schemas.microsoft.com/office/excel/2006/main">
          <x14:cfRule type="expression" priority="3" id="{427EA9FB-6F8F-4379-BE05-35E1B97E5CC4}">
            <xm:f>Sheet3!$B$6="NG"</xm:f>
            <x14:dxf>
              <fill>
                <patternFill>
                  <bgColor rgb="FFFFFFC7"/>
                </patternFill>
              </fill>
            </x14:dxf>
          </x14:cfRule>
          <xm:sqref>B18:E18</xm:sqref>
        </x14:conditionalFormatting>
      </x14:conditionalFormattings>
    </ext>
    <ext xmlns:x14="http://schemas.microsoft.com/office/spreadsheetml/2009/9/main" uri="{CCE6A557-97BC-4b89-ADB6-D9C93CAAB3DF}">
      <x14:dataValidations xmlns:xm="http://schemas.microsoft.com/office/excel/2006/main" count="2">
        <x14:dataValidation type="list" operator="greaterThanOrEqual" allowBlank="1" showInputMessage="1" showErrorMessage="1" xr:uid="{DD9402AA-200A-4769-BB52-718B9D88433E}">
          <x14:formula1>
            <xm:f>Sheet3!$U$7:$U$53</xm:f>
          </x14:formula1>
          <xm:sqref>G31:I41 B15:D18</xm:sqref>
        </x14:dataValidation>
        <x14:dataValidation type="list" allowBlank="1" showInputMessage="1" showErrorMessage="1" xr:uid="{8F36A4EA-A0F7-428A-84CD-7ED406055CE2}">
          <x14:formula1>
            <xm:f>_xlfn.IFS($P$6=Sheet3!$O$6,Sheet3!$O$7:$O$34,OR($P$6=4,$P$6=6,$P$6=9,$P$6=11),Sheet3!$P$7:$P$35,TRUE,Sheet3!$N$7:$N$36)</xm:f>
          </x14:formula1>
          <xm:sqref>R6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2E2A7-BF39-4DD3-B9A1-0E732873E305}">
  <dimension ref="A1:CI89"/>
  <sheetViews>
    <sheetView showGridLines="0" view="pageBreakPreview" zoomScaleNormal="100" zoomScaleSheetLayoutView="100" workbookViewId="0">
      <selection activeCell="W17" sqref="W17"/>
    </sheetView>
  </sheetViews>
  <sheetFormatPr defaultColWidth="4.75" defaultRowHeight="25.15" customHeight="1"/>
  <cols>
    <col min="1" max="1" width="3.75" style="1" customWidth="1"/>
    <col min="2" max="2" width="4.75" style="1" customWidth="1"/>
    <col min="3" max="4" width="4.75" style="1"/>
    <col min="5" max="6" width="4.75" style="1" customWidth="1"/>
    <col min="7" max="9" width="4.125" style="1" customWidth="1"/>
    <col min="10" max="14" width="5.5" style="1" customWidth="1"/>
    <col min="15" max="17" width="6.125" style="1" customWidth="1"/>
    <col min="18" max="19" width="5.625" style="1" customWidth="1"/>
    <col min="20" max="20" width="1.75" style="1" customWidth="1"/>
    <col min="21" max="21" width="4.75" style="1"/>
    <col min="81" max="81" width="4.75" style="22"/>
    <col min="82" max="16384" width="4.75" style="1"/>
  </cols>
  <sheetData>
    <row r="1" spans="1:87" s="22" customFormat="1" ht="25.15" customHeight="1">
      <c r="A1" s="12"/>
      <c r="B1" s="19"/>
      <c r="C1" s="12"/>
      <c r="D1" s="12"/>
      <c r="E1" s="12"/>
      <c r="F1" s="12"/>
      <c r="G1" s="12"/>
      <c r="H1" s="12"/>
      <c r="I1" s="12"/>
      <c r="J1" s="12"/>
      <c r="K1" s="12"/>
      <c r="L1" s="12"/>
      <c r="M1" s="12"/>
      <c r="N1" s="12"/>
      <c r="O1" s="12"/>
      <c r="P1" s="12"/>
      <c r="Q1" s="12"/>
      <c r="R1" s="12"/>
      <c r="S1" s="12"/>
      <c r="T1" s="12"/>
      <c r="U1" s="1"/>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D1" s="1"/>
      <c r="CE1" s="1"/>
      <c r="CF1" s="1"/>
      <c r="CG1" s="1"/>
      <c r="CH1" s="1"/>
      <c r="CI1" s="1"/>
    </row>
    <row r="2" spans="1:87" customFormat="1" ht="18.95" customHeight="1">
      <c r="A2" s="65"/>
      <c r="B2" s="101" t="s">
        <v>31</v>
      </c>
      <c r="C2" s="65"/>
      <c r="D2" s="65"/>
      <c r="E2" s="65"/>
      <c r="F2" s="65"/>
      <c r="G2" s="65"/>
      <c r="H2" s="65"/>
      <c r="I2" s="65"/>
      <c r="J2" s="65"/>
      <c r="K2" s="65"/>
      <c r="L2" s="65"/>
      <c r="M2" s="65"/>
      <c r="N2" s="65"/>
      <c r="O2" s="65"/>
      <c r="P2" s="65"/>
      <c r="Q2" s="65"/>
      <c r="R2" s="65"/>
      <c r="S2" s="65"/>
      <c r="T2" s="65"/>
      <c r="U2" s="1"/>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22"/>
      <c r="CD2" s="1"/>
      <c r="CE2" s="1"/>
      <c r="CF2" s="1"/>
      <c r="CG2" s="1"/>
      <c r="CH2" s="1"/>
      <c r="CI2" s="1"/>
    </row>
    <row r="3" spans="1:87" customFormat="1" ht="16.5" customHeight="1">
      <c r="A3" s="18"/>
      <c r="B3" s="102" t="s">
        <v>32</v>
      </c>
      <c r="C3" s="18"/>
      <c r="D3" s="18"/>
      <c r="E3" s="18"/>
      <c r="F3" s="18"/>
      <c r="G3" s="18"/>
      <c r="H3" s="18"/>
      <c r="I3" s="18"/>
      <c r="J3" s="18"/>
      <c r="K3" s="18"/>
      <c r="L3" s="18"/>
      <c r="M3" s="18"/>
      <c r="N3" s="18"/>
      <c r="O3" s="18"/>
      <c r="P3" s="18"/>
      <c r="Q3" s="18"/>
      <c r="R3" s="18"/>
      <c r="S3" s="18"/>
      <c r="T3" s="18"/>
      <c r="U3" s="1"/>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22"/>
      <c r="CD3" s="1"/>
      <c r="CE3" s="1"/>
      <c r="CF3" s="1"/>
      <c r="CG3" s="1"/>
      <c r="CH3" s="1"/>
      <c r="CI3" s="1"/>
    </row>
    <row r="4" spans="1:87" customFormat="1" ht="25.15" customHeight="1">
      <c r="A4" s="18"/>
      <c r="B4" s="41" t="s">
        <v>33</v>
      </c>
      <c r="C4" s="18"/>
      <c r="D4" s="18"/>
      <c r="E4" s="18"/>
      <c r="F4" s="18"/>
      <c r="G4" s="18"/>
      <c r="H4" s="18"/>
      <c r="I4" s="18"/>
      <c r="J4" s="18"/>
      <c r="K4" s="18"/>
      <c r="L4" s="18"/>
      <c r="M4" s="18"/>
      <c r="N4" s="18"/>
      <c r="O4" s="18"/>
      <c r="P4" s="18"/>
      <c r="Q4" s="18"/>
      <c r="R4" s="18"/>
      <c r="S4" s="18"/>
      <c r="T4" s="18"/>
      <c r="U4" s="1"/>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22"/>
      <c r="CD4" s="1"/>
      <c r="CE4" s="1"/>
      <c r="CF4" s="1"/>
      <c r="CG4" s="1"/>
      <c r="CH4" s="1"/>
      <c r="CI4" s="1"/>
    </row>
    <row r="5" spans="1:87" s="8" customFormat="1" ht="18.95" customHeight="1">
      <c r="A5" s="18"/>
      <c r="B5" s="42" t="s">
        <v>34</v>
      </c>
      <c r="C5" s="18"/>
      <c r="D5" s="18"/>
      <c r="E5" s="18"/>
      <c r="F5" s="18"/>
      <c r="G5" s="18"/>
      <c r="H5" s="18"/>
      <c r="I5" s="18"/>
      <c r="J5" s="18"/>
      <c r="K5" s="18"/>
      <c r="L5" s="18"/>
      <c r="M5" s="18"/>
      <c r="N5" s="18"/>
      <c r="O5" s="18"/>
      <c r="P5" s="18"/>
      <c r="Q5" s="18"/>
      <c r="R5" s="18"/>
      <c r="S5" s="18"/>
      <c r="T5" s="18"/>
      <c r="U5" s="1"/>
      <c r="CC5" s="22"/>
      <c r="CD5" s="1"/>
      <c r="CE5" s="1"/>
      <c r="CF5" s="1"/>
      <c r="CG5" s="1"/>
      <c r="CH5" s="1"/>
      <c r="CI5" s="1"/>
    </row>
    <row r="6" spans="1:87" s="69" customFormat="1" ht="23.45" customHeight="1">
      <c r="A6" s="66"/>
      <c r="B6" s="67" t="s">
        <v>35</v>
      </c>
      <c r="C6" s="66"/>
      <c r="D6" s="66"/>
      <c r="E6" s="66"/>
      <c r="F6" s="66"/>
      <c r="G6" s="66"/>
      <c r="H6" s="66"/>
      <c r="I6" s="66"/>
      <c r="J6" s="66"/>
      <c r="K6" s="66"/>
      <c r="L6" s="66"/>
      <c r="M6" s="66"/>
      <c r="N6" s="66"/>
      <c r="O6" s="66"/>
      <c r="P6" s="66"/>
      <c r="Q6" s="66"/>
      <c r="R6" s="66"/>
      <c r="S6" s="66"/>
      <c r="T6" s="66"/>
      <c r="U6" s="68"/>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70"/>
      <c r="CD6" s="68"/>
      <c r="CE6" s="68"/>
      <c r="CF6" s="68"/>
      <c r="CG6" s="68"/>
      <c r="CH6" s="68"/>
      <c r="CI6" s="68"/>
    </row>
    <row r="7" spans="1:87" customFormat="1" ht="25.15" customHeight="1">
      <c r="A7" s="18"/>
      <c r="B7" s="171" t="s">
        <v>36</v>
      </c>
      <c r="C7" s="169"/>
      <c r="D7" s="169"/>
      <c r="E7" s="169"/>
      <c r="F7" s="170"/>
      <c r="G7" s="171" t="s">
        <v>37</v>
      </c>
      <c r="H7" s="169"/>
      <c r="I7" s="169"/>
      <c r="J7" s="169"/>
      <c r="K7" s="169"/>
      <c r="L7" s="169"/>
      <c r="M7" s="169"/>
      <c r="N7" s="169"/>
      <c r="O7" s="169"/>
      <c r="P7" s="169"/>
      <c r="Q7" s="169"/>
      <c r="R7" s="170"/>
      <c r="S7" s="18"/>
      <c r="T7" s="18"/>
      <c r="U7" s="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22"/>
      <c r="CD7" s="1"/>
      <c r="CE7" s="1"/>
      <c r="CF7" s="1"/>
      <c r="CG7" s="1"/>
      <c r="CH7" s="1"/>
      <c r="CI7" s="1"/>
    </row>
    <row r="8" spans="1:87" customFormat="1" ht="25.15" customHeight="1">
      <c r="A8" s="18"/>
      <c r="B8" s="163" t="s">
        <v>38</v>
      </c>
      <c r="C8" s="164"/>
      <c r="D8" s="164"/>
      <c r="E8" s="164"/>
      <c r="F8" s="165"/>
      <c r="G8" s="163" t="s">
        <v>39</v>
      </c>
      <c r="H8" s="164"/>
      <c r="I8" s="164"/>
      <c r="J8" s="164"/>
      <c r="K8" s="164"/>
      <c r="L8" s="164"/>
      <c r="M8" s="164"/>
      <c r="N8" s="164"/>
      <c r="O8" s="164"/>
      <c r="P8" s="164"/>
      <c r="Q8" s="164"/>
      <c r="R8" s="165"/>
      <c r="S8" s="18"/>
      <c r="T8" s="18"/>
      <c r="U8" s="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22"/>
      <c r="CD8" s="1"/>
      <c r="CE8" s="1"/>
      <c r="CF8" s="1"/>
      <c r="CG8" s="1"/>
      <c r="CH8" s="1"/>
      <c r="CI8" s="1"/>
    </row>
    <row r="9" spans="1:87" customFormat="1" ht="25.15" customHeight="1">
      <c r="A9" s="18"/>
      <c r="B9" s="163" t="s">
        <v>40</v>
      </c>
      <c r="C9" s="164"/>
      <c r="D9" s="164"/>
      <c r="E9" s="164"/>
      <c r="F9" s="165"/>
      <c r="G9" s="163" t="s">
        <v>41</v>
      </c>
      <c r="H9" s="164"/>
      <c r="I9" s="164"/>
      <c r="J9" s="164"/>
      <c r="K9" s="164"/>
      <c r="L9" s="164"/>
      <c r="M9" s="164"/>
      <c r="N9" s="164"/>
      <c r="O9" s="164"/>
      <c r="P9" s="164"/>
      <c r="Q9" s="164"/>
      <c r="R9" s="165"/>
      <c r="S9" s="18"/>
      <c r="T9" s="18"/>
      <c r="U9" s="1"/>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22"/>
      <c r="CD9" s="1"/>
      <c r="CE9" s="1"/>
      <c r="CF9" s="1"/>
      <c r="CG9" s="1"/>
      <c r="CH9" s="1"/>
      <c r="CI9" s="1"/>
    </row>
    <row r="10" spans="1:87" customFormat="1" ht="25.15" customHeight="1">
      <c r="A10" s="18"/>
      <c r="B10" s="172" t="s">
        <v>42</v>
      </c>
      <c r="C10" s="173"/>
      <c r="D10" s="173"/>
      <c r="E10" s="173"/>
      <c r="F10" s="174"/>
      <c r="G10" s="178" t="s">
        <v>43</v>
      </c>
      <c r="H10" s="179"/>
      <c r="I10" s="179"/>
      <c r="J10" s="179"/>
      <c r="K10" s="179"/>
      <c r="L10" s="179"/>
      <c r="M10" s="179"/>
      <c r="N10" s="179"/>
      <c r="O10" s="179"/>
      <c r="P10" s="179"/>
      <c r="Q10" s="179"/>
      <c r="R10" s="180"/>
      <c r="S10" s="18"/>
      <c r="T10" s="18"/>
      <c r="U10" s="1"/>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22"/>
      <c r="CD10" s="1"/>
      <c r="CE10" s="1"/>
      <c r="CF10" s="1"/>
      <c r="CG10" s="1"/>
      <c r="CH10" s="1"/>
      <c r="CI10" s="1"/>
    </row>
    <row r="11" spans="1:87" customFormat="1" ht="25.15" customHeight="1">
      <c r="A11" s="18"/>
      <c r="B11" s="175"/>
      <c r="C11" s="176"/>
      <c r="D11" s="176"/>
      <c r="E11" s="176"/>
      <c r="F11" s="177"/>
      <c r="G11" s="181"/>
      <c r="H11" s="182"/>
      <c r="I11" s="182"/>
      <c r="J11" s="182"/>
      <c r="K11" s="182"/>
      <c r="L11" s="182"/>
      <c r="M11" s="182"/>
      <c r="N11" s="182"/>
      <c r="O11" s="182"/>
      <c r="P11" s="182"/>
      <c r="Q11" s="182"/>
      <c r="R11" s="183"/>
      <c r="S11" s="18"/>
      <c r="T11" s="18"/>
      <c r="U11" s="1"/>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22"/>
      <c r="CD11" s="1"/>
      <c r="CE11" s="1"/>
      <c r="CF11" s="1"/>
      <c r="CG11" s="1"/>
      <c r="CH11" s="1"/>
      <c r="CI11" s="1"/>
    </row>
    <row r="12" spans="1:87" customFormat="1" ht="25.15" customHeight="1">
      <c r="A12" s="18"/>
      <c r="B12" s="163" t="s">
        <v>44</v>
      </c>
      <c r="C12" s="164"/>
      <c r="D12" s="164"/>
      <c r="E12" s="164"/>
      <c r="F12" s="165"/>
      <c r="G12" s="163" t="s">
        <v>45</v>
      </c>
      <c r="H12" s="164"/>
      <c r="I12" s="164"/>
      <c r="J12" s="164"/>
      <c r="K12" s="164"/>
      <c r="L12" s="164"/>
      <c r="M12" s="164"/>
      <c r="N12" s="164"/>
      <c r="O12" s="164"/>
      <c r="P12" s="164"/>
      <c r="Q12" s="164"/>
      <c r="R12" s="165"/>
      <c r="S12" s="18"/>
      <c r="T12" s="18"/>
      <c r="U12" s="1"/>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22"/>
      <c r="CD12" s="1"/>
      <c r="CE12" s="1"/>
      <c r="CF12" s="1"/>
      <c r="CG12" s="1"/>
      <c r="CH12" s="1"/>
      <c r="CI12" s="1"/>
    </row>
    <row r="13" spans="1:87" customFormat="1" ht="25.15" customHeight="1">
      <c r="A13" s="18"/>
      <c r="B13" s="163" t="s">
        <v>46</v>
      </c>
      <c r="C13" s="164"/>
      <c r="D13" s="164"/>
      <c r="E13" s="164"/>
      <c r="F13" s="165"/>
      <c r="G13" s="163" t="s">
        <v>47</v>
      </c>
      <c r="H13" s="164"/>
      <c r="I13" s="164"/>
      <c r="J13" s="164"/>
      <c r="K13" s="164"/>
      <c r="L13" s="164"/>
      <c r="M13" s="164"/>
      <c r="N13" s="164"/>
      <c r="O13" s="164"/>
      <c r="P13" s="164"/>
      <c r="Q13" s="164"/>
      <c r="R13" s="165"/>
      <c r="S13" s="18"/>
      <c r="T13" s="18"/>
      <c r="U13" s="1"/>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22"/>
      <c r="CD13" s="1"/>
      <c r="CE13" s="1"/>
      <c r="CF13" s="1"/>
      <c r="CG13" s="1"/>
      <c r="CH13" s="1"/>
      <c r="CI13" s="1"/>
    </row>
    <row r="14" spans="1:87" customFormat="1" ht="25.15" customHeight="1">
      <c r="A14" s="18"/>
      <c r="B14" s="163" t="s">
        <v>48</v>
      </c>
      <c r="C14" s="164"/>
      <c r="D14" s="164"/>
      <c r="E14" s="164"/>
      <c r="F14" s="165"/>
      <c r="G14" s="163" t="s">
        <v>49</v>
      </c>
      <c r="H14" s="164"/>
      <c r="I14" s="164"/>
      <c r="J14" s="164"/>
      <c r="K14" s="164"/>
      <c r="L14" s="164"/>
      <c r="M14" s="164"/>
      <c r="N14" s="164"/>
      <c r="O14" s="164"/>
      <c r="P14" s="164"/>
      <c r="Q14" s="164"/>
      <c r="R14" s="165"/>
      <c r="S14" s="18"/>
      <c r="T14" s="18"/>
      <c r="U14" s="1"/>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22"/>
      <c r="CD14" s="1"/>
      <c r="CE14" s="1"/>
      <c r="CF14" s="1"/>
      <c r="CG14" s="1"/>
      <c r="CH14" s="1"/>
      <c r="CI14" s="1"/>
    </row>
    <row r="15" spans="1:87" customFormat="1" ht="25.15" customHeight="1">
      <c r="A15" s="18"/>
      <c r="B15" s="163" t="s">
        <v>50</v>
      </c>
      <c r="C15" s="164"/>
      <c r="D15" s="164"/>
      <c r="E15" s="164"/>
      <c r="F15" s="165"/>
      <c r="G15" s="163" t="s">
        <v>51</v>
      </c>
      <c r="H15" s="164"/>
      <c r="I15" s="164"/>
      <c r="J15" s="164"/>
      <c r="K15" s="164"/>
      <c r="L15" s="164"/>
      <c r="M15" s="164"/>
      <c r="N15" s="164"/>
      <c r="O15" s="164"/>
      <c r="P15" s="164"/>
      <c r="Q15" s="164"/>
      <c r="R15" s="165"/>
      <c r="S15" s="18"/>
      <c r="T15" s="18"/>
      <c r="U15" s="1"/>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22"/>
      <c r="CD15" s="1"/>
      <c r="CE15" s="1"/>
      <c r="CF15" s="1"/>
      <c r="CG15" s="1"/>
      <c r="CH15" s="1"/>
      <c r="CI15" s="1"/>
    </row>
    <row r="16" spans="1:87" ht="25.15" customHeight="1">
      <c r="A16" s="18"/>
      <c r="B16" s="166" t="s">
        <v>52</v>
      </c>
      <c r="C16" s="166"/>
      <c r="D16" s="166"/>
      <c r="E16" s="166"/>
      <c r="F16" s="166"/>
      <c r="G16" s="166" t="s">
        <v>53</v>
      </c>
      <c r="H16" s="166"/>
      <c r="I16" s="166"/>
      <c r="J16" s="166"/>
      <c r="K16" s="166"/>
      <c r="L16" s="166"/>
      <c r="M16" s="166"/>
      <c r="N16" s="166"/>
      <c r="O16" s="166"/>
      <c r="P16" s="166"/>
      <c r="Q16" s="166"/>
      <c r="R16" s="166"/>
      <c r="S16" s="18"/>
      <c r="T16" s="1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row>
    <row r="17" spans="1:87" ht="25.15" customHeight="1">
      <c r="A17" s="18"/>
      <c r="B17" s="167" t="s">
        <v>54</v>
      </c>
      <c r="C17" s="166"/>
      <c r="D17" s="166"/>
      <c r="E17" s="166"/>
      <c r="F17" s="166"/>
      <c r="G17" s="166" t="s">
        <v>55</v>
      </c>
      <c r="H17" s="166"/>
      <c r="I17" s="166"/>
      <c r="J17" s="166"/>
      <c r="K17" s="166"/>
      <c r="L17" s="166"/>
      <c r="M17" s="166"/>
      <c r="N17" s="166"/>
      <c r="O17" s="166"/>
      <c r="P17" s="166"/>
      <c r="Q17" s="166"/>
      <c r="R17" s="166"/>
      <c r="S17" s="18"/>
      <c r="T17" s="1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row>
    <row r="18" spans="1:87" ht="25.15" customHeight="1">
      <c r="A18" s="18"/>
      <c r="B18" s="166"/>
      <c r="C18" s="166"/>
      <c r="D18" s="166"/>
      <c r="E18" s="166"/>
      <c r="F18" s="166"/>
      <c r="G18" s="166"/>
      <c r="H18" s="166"/>
      <c r="I18" s="166"/>
      <c r="J18" s="166"/>
      <c r="K18" s="166"/>
      <c r="L18" s="166"/>
      <c r="M18" s="166"/>
      <c r="N18" s="166"/>
      <c r="O18" s="166"/>
      <c r="P18" s="166"/>
      <c r="Q18" s="166"/>
      <c r="R18" s="166"/>
      <c r="S18" s="18"/>
      <c r="T18" s="1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row>
    <row r="19" spans="1:87" ht="14.1" customHeight="1">
      <c r="A19" s="18"/>
      <c r="B19" s="71"/>
      <c r="C19" s="71"/>
      <c r="D19" s="71"/>
      <c r="E19" s="71"/>
      <c r="F19" s="71"/>
      <c r="G19" s="71"/>
      <c r="H19" s="71"/>
      <c r="I19" s="71"/>
      <c r="J19" s="71"/>
      <c r="K19" s="71"/>
      <c r="L19" s="71"/>
      <c r="M19" s="71"/>
      <c r="N19" s="71"/>
      <c r="O19" s="71"/>
      <c r="P19" s="71"/>
      <c r="Q19" s="71"/>
      <c r="R19" s="71"/>
      <c r="S19" s="18"/>
      <c r="T19" s="1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row>
    <row r="20" spans="1:87" customFormat="1" ht="30.95" customHeight="1">
      <c r="A20" s="18"/>
      <c r="B20" s="74" t="s">
        <v>56</v>
      </c>
      <c r="C20" s="18"/>
      <c r="D20" s="18"/>
      <c r="E20" s="18"/>
      <c r="F20" s="18"/>
      <c r="G20" s="18"/>
      <c r="H20" s="18"/>
      <c r="I20" s="18"/>
      <c r="J20" s="18"/>
      <c r="K20" s="18"/>
      <c r="L20" s="18"/>
      <c r="M20" s="18"/>
      <c r="N20" s="18"/>
      <c r="O20" s="18"/>
      <c r="P20" s="18"/>
      <c r="Q20" s="18"/>
      <c r="R20" s="18"/>
      <c r="S20" s="18"/>
      <c r="T20" s="18"/>
      <c r="U20" s="1"/>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22"/>
      <c r="CD20" s="1"/>
      <c r="CE20" s="1"/>
      <c r="CF20" s="1"/>
      <c r="CG20" s="1"/>
      <c r="CH20" s="1"/>
      <c r="CI20" s="1"/>
    </row>
    <row r="21" spans="1:87" customFormat="1" ht="25.15" customHeight="1">
      <c r="A21" s="18"/>
      <c r="B21" s="168" t="s">
        <v>57</v>
      </c>
      <c r="C21" s="168"/>
      <c r="D21" s="168"/>
      <c r="E21" s="168"/>
      <c r="F21" s="169" t="s">
        <v>58</v>
      </c>
      <c r="G21" s="169"/>
      <c r="H21" s="169"/>
      <c r="I21" s="169"/>
      <c r="J21" s="169"/>
      <c r="K21" s="169"/>
      <c r="L21" s="169"/>
      <c r="M21" s="169"/>
      <c r="N21" s="169"/>
      <c r="O21" s="169"/>
      <c r="P21" s="169"/>
      <c r="Q21" s="169"/>
      <c r="R21" s="170"/>
      <c r="S21" s="18"/>
      <c r="T21" s="18"/>
      <c r="U21" s="1"/>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22"/>
      <c r="CD21" s="1"/>
      <c r="CE21" s="1"/>
      <c r="CF21" s="1"/>
      <c r="CG21" s="1"/>
      <c r="CH21" s="1"/>
      <c r="CI21" s="1"/>
    </row>
    <row r="22" spans="1:87" customFormat="1" ht="25.15" customHeight="1">
      <c r="A22" s="18"/>
      <c r="B22" s="163" t="s">
        <v>59</v>
      </c>
      <c r="C22" s="164"/>
      <c r="D22" s="164"/>
      <c r="E22" s="165"/>
      <c r="F22" s="163" t="s">
        <v>60</v>
      </c>
      <c r="G22" s="164"/>
      <c r="H22" s="164"/>
      <c r="I22" s="164"/>
      <c r="J22" s="164"/>
      <c r="K22" s="164"/>
      <c r="L22" s="164"/>
      <c r="M22" s="164"/>
      <c r="N22" s="164"/>
      <c r="O22" s="164"/>
      <c r="P22" s="164"/>
      <c r="Q22" s="164"/>
      <c r="R22" s="165"/>
      <c r="S22" s="18"/>
      <c r="T22" s="18"/>
      <c r="U22" s="1"/>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22"/>
      <c r="CD22" s="1"/>
      <c r="CE22" s="1"/>
      <c r="CF22" s="1"/>
      <c r="CG22" s="1"/>
      <c r="CH22" s="1"/>
      <c r="CI22" s="1"/>
    </row>
    <row r="23" spans="1:87" customFormat="1" ht="25.15" customHeight="1">
      <c r="A23" s="18"/>
      <c r="B23" s="163" t="s">
        <v>60</v>
      </c>
      <c r="C23" s="164"/>
      <c r="D23" s="164"/>
      <c r="E23" s="165"/>
      <c r="F23" s="163" t="s">
        <v>61</v>
      </c>
      <c r="G23" s="164"/>
      <c r="H23" s="164"/>
      <c r="I23" s="164"/>
      <c r="J23" s="164"/>
      <c r="K23" s="164"/>
      <c r="L23" s="164"/>
      <c r="M23" s="164"/>
      <c r="N23" s="164"/>
      <c r="O23" s="164"/>
      <c r="P23" s="164"/>
      <c r="Q23" s="164"/>
      <c r="R23" s="165"/>
      <c r="S23" s="18"/>
      <c r="T23" s="18"/>
      <c r="U23" s="1"/>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22"/>
      <c r="CD23" s="1"/>
      <c r="CE23" s="1"/>
      <c r="CF23" s="1"/>
      <c r="CG23" s="1"/>
      <c r="CH23" s="1"/>
      <c r="CI23" s="1"/>
    </row>
    <row r="24" spans="1:87" customFormat="1" ht="25.15" customHeight="1">
      <c r="A24" s="18"/>
      <c r="B24" s="163" t="s">
        <v>62</v>
      </c>
      <c r="C24" s="164"/>
      <c r="D24" s="164"/>
      <c r="E24" s="165"/>
      <c r="F24" s="163" t="s">
        <v>63</v>
      </c>
      <c r="G24" s="164"/>
      <c r="H24" s="164"/>
      <c r="I24" s="164"/>
      <c r="J24" s="164"/>
      <c r="K24" s="164"/>
      <c r="L24" s="164"/>
      <c r="M24" s="164"/>
      <c r="N24" s="164"/>
      <c r="O24" s="164"/>
      <c r="P24" s="164"/>
      <c r="Q24" s="164"/>
      <c r="R24" s="165"/>
      <c r="S24" s="18"/>
      <c r="T24" s="18"/>
      <c r="U24" s="1"/>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22"/>
      <c r="CD24" s="1"/>
      <c r="CE24" s="1"/>
      <c r="CF24" s="1"/>
      <c r="CG24" s="1"/>
      <c r="CH24" s="1"/>
      <c r="CI24" s="1"/>
    </row>
    <row r="25" spans="1:87" customFormat="1" ht="25.15" customHeight="1">
      <c r="A25" s="18"/>
      <c r="B25" s="163" t="s">
        <v>64</v>
      </c>
      <c r="C25" s="164"/>
      <c r="D25" s="164"/>
      <c r="E25" s="165"/>
      <c r="F25" s="163" t="s">
        <v>65</v>
      </c>
      <c r="G25" s="164"/>
      <c r="H25" s="164"/>
      <c r="I25" s="164"/>
      <c r="J25" s="164"/>
      <c r="K25" s="164"/>
      <c r="L25" s="164"/>
      <c r="M25" s="164"/>
      <c r="N25" s="164"/>
      <c r="O25" s="164"/>
      <c r="P25" s="164"/>
      <c r="Q25" s="164"/>
      <c r="R25" s="165"/>
      <c r="S25" s="18"/>
      <c r="T25" s="18"/>
      <c r="U25" s="1"/>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22"/>
      <c r="CD25" s="1"/>
      <c r="CE25" s="1"/>
      <c r="CF25" s="1"/>
      <c r="CG25" s="1"/>
      <c r="CH25" s="1"/>
      <c r="CI25" s="1"/>
    </row>
    <row r="26" spans="1:87" customFormat="1" ht="25.15" customHeight="1">
      <c r="A26" s="18"/>
      <c r="B26" s="163" t="s">
        <v>66</v>
      </c>
      <c r="C26" s="164"/>
      <c r="D26" s="164"/>
      <c r="E26" s="165"/>
      <c r="F26" s="163" t="s">
        <v>67</v>
      </c>
      <c r="G26" s="164"/>
      <c r="H26" s="164"/>
      <c r="I26" s="164"/>
      <c r="J26" s="164"/>
      <c r="K26" s="164"/>
      <c r="L26" s="164"/>
      <c r="M26" s="164"/>
      <c r="N26" s="164"/>
      <c r="O26" s="164"/>
      <c r="P26" s="164"/>
      <c r="Q26" s="164"/>
      <c r="R26" s="165"/>
      <c r="S26" s="18"/>
      <c r="T26" s="18"/>
      <c r="U26" s="1"/>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22"/>
      <c r="CD26" s="1"/>
      <c r="CE26" s="1"/>
      <c r="CF26" s="1"/>
      <c r="CG26" s="1"/>
      <c r="CH26" s="1"/>
      <c r="CI26" s="1"/>
    </row>
    <row r="27" spans="1:87" customFormat="1" ht="25.15" customHeight="1">
      <c r="A27" s="18"/>
      <c r="B27" s="163" t="s">
        <v>68</v>
      </c>
      <c r="C27" s="164"/>
      <c r="D27" s="164"/>
      <c r="E27" s="165"/>
      <c r="F27" s="163" t="s">
        <v>69</v>
      </c>
      <c r="G27" s="164"/>
      <c r="H27" s="164"/>
      <c r="I27" s="164"/>
      <c r="J27" s="164"/>
      <c r="K27" s="164"/>
      <c r="L27" s="164"/>
      <c r="M27" s="164"/>
      <c r="N27" s="164"/>
      <c r="O27" s="164"/>
      <c r="P27" s="164"/>
      <c r="Q27" s="164"/>
      <c r="R27" s="165"/>
      <c r="S27" s="18"/>
      <c r="T27" s="18"/>
      <c r="U27" s="1"/>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22"/>
      <c r="CD27" s="1"/>
      <c r="CE27" s="1"/>
      <c r="CF27" s="1"/>
      <c r="CG27" s="1"/>
      <c r="CH27" s="1"/>
      <c r="CI27" s="1"/>
    </row>
    <row r="28" spans="1:87" customFormat="1" ht="25.15" customHeight="1">
      <c r="A28" s="18"/>
      <c r="B28" s="163" t="s">
        <v>70</v>
      </c>
      <c r="C28" s="164"/>
      <c r="D28" s="164"/>
      <c r="E28" s="165"/>
      <c r="F28" s="163" t="s">
        <v>71</v>
      </c>
      <c r="G28" s="164"/>
      <c r="H28" s="164"/>
      <c r="I28" s="164"/>
      <c r="J28" s="164"/>
      <c r="K28" s="164"/>
      <c r="L28" s="164"/>
      <c r="M28" s="164"/>
      <c r="N28" s="164"/>
      <c r="O28" s="164"/>
      <c r="P28" s="164"/>
      <c r="Q28" s="164"/>
      <c r="R28" s="165"/>
      <c r="S28" s="18"/>
      <c r="T28" s="18"/>
      <c r="U28" s="1"/>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22"/>
      <c r="CD28" s="1"/>
      <c r="CE28" s="1"/>
      <c r="CF28" s="1"/>
      <c r="CG28" s="1"/>
      <c r="CH28" s="1"/>
      <c r="CI28" s="1"/>
    </row>
    <row r="29" spans="1:87" customFormat="1" ht="25.15" customHeight="1">
      <c r="A29" s="18"/>
      <c r="B29" s="163" t="s">
        <v>72</v>
      </c>
      <c r="C29" s="164"/>
      <c r="D29" s="164"/>
      <c r="E29" s="165"/>
      <c r="F29" s="163" t="s">
        <v>73</v>
      </c>
      <c r="G29" s="164"/>
      <c r="H29" s="164"/>
      <c r="I29" s="164"/>
      <c r="J29" s="164"/>
      <c r="K29" s="164"/>
      <c r="L29" s="164"/>
      <c r="M29" s="164"/>
      <c r="N29" s="164"/>
      <c r="O29" s="164"/>
      <c r="P29" s="164"/>
      <c r="Q29" s="164"/>
      <c r="R29" s="165"/>
      <c r="S29" s="18"/>
      <c r="T29" s="18"/>
      <c r="U29" s="1"/>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22"/>
      <c r="CD29" s="1"/>
      <c r="CE29" s="1"/>
      <c r="CF29" s="1"/>
      <c r="CG29" s="1"/>
      <c r="CH29" s="1"/>
      <c r="CI29" s="1"/>
    </row>
    <row r="30" spans="1:87" ht="25.15" customHeight="1">
      <c r="A30" s="18"/>
      <c r="B30" s="163" t="s">
        <v>74</v>
      </c>
      <c r="C30" s="164"/>
      <c r="D30" s="164"/>
      <c r="E30" s="165"/>
      <c r="F30" s="163" t="s">
        <v>75</v>
      </c>
      <c r="G30" s="164"/>
      <c r="H30" s="164"/>
      <c r="I30" s="164"/>
      <c r="J30" s="164"/>
      <c r="K30" s="164"/>
      <c r="L30" s="164"/>
      <c r="M30" s="164"/>
      <c r="N30" s="164"/>
      <c r="O30" s="164"/>
      <c r="P30" s="164"/>
      <c r="Q30" s="164"/>
      <c r="R30" s="165"/>
      <c r="S30" s="18"/>
      <c r="T30" s="1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row>
    <row r="31" spans="1:87" ht="25.15" customHeight="1">
      <c r="A31" s="18"/>
      <c r="B31" s="163" t="s">
        <v>76</v>
      </c>
      <c r="C31" s="164"/>
      <c r="D31" s="164"/>
      <c r="E31" s="165"/>
      <c r="F31" s="163" t="s">
        <v>77</v>
      </c>
      <c r="G31" s="164"/>
      <c r="H31" s="164"/>
      <c r="I31" s="164"/>
      <c r="J31" s="164"/>
      <c r="K31" s="164"/>
      <c r="L31" s="164"/>
      <c r="M31" s="164"/>
      <c r="N31" s="164"/>
      <c r="O31" s="164"/>
      <c r="P31" s="164"/>
      <c r="Q31" s="164"/>
      <c r="R31" s="165"/>
      <c r="S31" s="18"/>
      <c r="T31" s="1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row>
    <row r="32" spans="1:87" ht="25.15" customHeight="1">
      <c r="A32" s="18"/>
      <c r="B32" s="163" t="s">
        <v>78</v>
      </c>
      <c r="C32" s="164"/>
      <c r="D32" s="164"/>
      <c r="E32" s="165"/>
      <c r="F32" s="163" t="s">
        <v>79</v>
      </c>
      <c r="G32" s="164"/>
      <c r="H32" s="164"/>
      <c r="I32" s="164"/>
      <c r="J32" s="164"/>
      <c r="K32" s="164"/>
      <c r="L32" s="164"/>
      <c r="M32" s="164"/>
      <c r="N32" s="164"/>
      <c r="O32" s="164"/>
      <c r="P32" s="164"/>
      <c r="Q32" s="164"/>
      <c r="R32" s="165"/>
      <c r="S32" s="18"/>
      <c r="T32" s="1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row>
    <row r="33" spans="1:20" ht="25.15" customHeight="1">
      <c r="A33" s="18"/>
      <c r="B33" s="163" t="s">
        <v>80</v>
      </c>
      <c r="C33" s="164"/>
      <c r="D33" s="164"/>
      <c r="E33" s="165"/>
      <c r="F33" s="163" t="s">
        <v>81</v>
      </c>
      <c r="G33" s="164"/>
      <c r="H33" s="164"/>
      <c r="I33" s="164"/>
      <c r="J33" s="164"/>
      <c r="K33" s="164"/>
      <c r="L33" s="164"/>
      <c r="M33" s="164"/>
      <c r="N33" s="164"/>
      <c r="O33" s="164"/>
      <c r="P33" s="164"/>
      <c r="Q33" s="164"/>
      <c r="R33" s="165"/>
      <c r="S33" s="18"/>
      <c r="T33" s="18"/>
    </row>
    <row r="34" spans="1:20" ht="25.15" customHeight="1">
      <c r="A34" s="18"/>
      <c r="B34" s="163" t="s">
        <v>82</v>
      </c>
      <c r="C34" s="164"/>
      <c r="D34" s="164"/>
      <c r="E34" s="165"/>
      <c r="F34" s="163" t="s">
        <v>83</v>
      </c>
      <c r="G34" s="164"/>
      <c r="H34" s="164"/>
      <c r="I34" s="164"/>
      <c r="J34" s="164"/>
      <c r="K34" s="164"/>
      <c r="L34" s="164"/>
      <c r="M34" s="164"/>
      <c r="N34" s="164"/>
      <c r="O34" s="164"/>
      <c r="P34" s="164"/>
      <c r="Q34" s="164"/>
      <c r="R34" s="165"/>
      <c r="S34" s="18"/>
      <c r="T34" s="18"/>
    </row>
    <row r="35" spans="1:20" ht="25.15" customHeight="1">
      <c r="B35" s="163" t="s">
        <v>84</v>
      </c>
      <c r="C35" s="164"/>
      <c r="D35" s="164"/>
      <c r="E35" s="165"/>
      <c r="F35" s="163" t="s">
        <v>85</v>
      </c>
      <c r="G35" s="164"/>
      <c r="H35" s="164"/>
      <c r="I35" s="164"/>
      <c r="J35" s="164"/>
      <c r="K35" s="164"/>
      <c r="L35" s="164"/>
      <c r="M35" s="164"/>
      <c r="N35" s="164"/>
      <c r="O35" s="164"/>
      <c r="P35" s="164"/>
      <c r="Q35" s="164"/>
      <c r="R35" s="165"/>
    </row>
    <row r="36" spans="1:20" ht="25.15" customHeight="1">
      <c r="B36" s="163" t="s">
        <v>86</v>
      </c>
      <c r="C36" s="164"/>
      <c r="D36" s="164"/>
      <c r="E36" s="165"/>
      <c r="F36" s="163" t="s">
        <v>87</v>
      </c>
      <c r="G36" s="164"/>
      <c r="H36" s="164"/>
      <c r="I36" s="164"/>
      <c r="J36" s="164"/>
      <c r="K36" s="164"/>
      <c r="L36" s="164"/>
      <c r="M36" s="164"/>
      <c r="N36" s="164"/>
      <c r="O36" s="164"/>
      <c r="P36" s="164"/>
      <c r="Q36" s="164"/>
      <c r="R36" s="165"/>
    </row>
    <row r="37" spans="1:20" ht="25.15" customHeight="1">
      <c r="B37" s="163" t="s">
        <v>88</v>
      </c>
      <c r="C37" s="164"/>
      <c r="D37" s="164"/>
      <c r="E37" s="165"/>
      <c r="F37" s="163" t="s">
        <v>89</v>
      </c>
      <c r="G37" s="164"/>
      <c r="H37" s="164"/>
      <c r="I37" s="164"/>
      <c r="J37" s="164"/>
      <c r="K37" s="164"/>
      <c r="L37" s="164"/>
      <c r="M37" s="164"/>
      <c r="N37" s="164"/>
      <c r="O37" s="164"/>
      <c r="P37" s="164"/>
      <c r="Q37" s="164"/>
      <c r="R37" s="165"/>
    </row>
    <row r="38" spans="1:20" ht="25.15" customHeight="1">
      <c r="B38" s="163" t="s">
        <v>90</v>
      </c>
      <c r="C38" s="164"/>
      <c r="D38" s="164"/>
      <c r="E38" s="165"/>
      <c r="F38" s="163" t="s">
        <v>91</v>
      </c>
      <c r="G38" s="164"/>
      <c r="H38" s="164"/>
      <c r="I38" s="164"/>
      <c r="J38" s="164"/>
      <c r="K38" s="164"/>
      <c r="L38" s="164"/>
      <c r="M38" s="164"/>
      <c r="N38" s="164"/>
      <c r="O38" s="164"/>
      <c r="P38" s="164"/>
      <c r="Q38" s="164"/>
      <c r="R38" s="165"/>
    </row>
    <row r="39" spans="1:20" ht="25.15" customHeight="1">
      <c r="B39" s="163" t="s">
        <v>92</v>
      </c>
      <c r="C39" s="164"/>
      <c r="D39" s="164"/>
      <c r="E39" s="165"/>
      <c r="F39" s="163" t="s">
        <v>93</v>
      </c>
      <c r="G39" s="164"/>
      <c r="H39" s="164"/>
      <c r="I39" s="164"/>
      <c r="J39" s="164"/>
      <c r="K39" s="164"/>
      <c r="L39" s="164"/>
      <c r="M39" s="164"/>
      <c r="N39" s="164"/>
      <c r="O39" s="164"/>
      <c r="P39" s="164"/>
      <c r="Q39" s="164"/>
      <c r="R39" s="165"/>
    </row>
    <row r="40" spans="1:20" ht="25.15" customHeight="1">
      <c r="B40" s="163" t="s">
        <v>94</v>
      </c>
      <c r="C40" s="164"/>
      <c r="D40" s="164"/>
      <c r="E40" s="165"/>
      <c r="F40" s="163" t="s">
        <v>95</v>
      </c>
      <c r="G40" s="164"/>
      <c r="H40" s="164"/>
      <c r="I40" s="164"/>
      <c r="J40" s="164"/>
      <c r="K40" s="164"/>
      <c r="L40" s="164"/>
      <c r="M40" s="164"/>
      <c r="N40" s="164"/>
      <c r="O40" s="164"/>
      <c r="P40" s="164"/>
      <c r="Q40" s="164"/>
      <c r="R40" s="165"/>
    </row>
    <row r="41" spans="1:20" ht="25.15" customHeight="1">
      <c r="B41" s="163" t="s">
        <v>96</v>
      </c>
      <c r="C41" s="164"/>
      <c r="D41" s="164"/>
      <c r="E41" s="165"/>
      <c r="F41" s="163" t="s">
        <v>97</v>
      </c>
      <c r="G41" s="164"/>
      <c r="H41" s="164"/>
      <c r="I41" s="164"/>
      <c r="J41" s="164"/>
      <c r="K41" s="164"/>
      <c r="L41" s="164"/>
      <c r="M41" s="164"/>
      <c r="N41" s="164"/>
      <c r="O41" s="164"/>
      <c r="P41" s="164"/>
      <c r="Q41" s="164"/>
      <c r="R41" s="165"/>
    </row>
    <row r="42" spans="1:20" ht="25.15" customHeight="1">
      <c r="B42" s="163" t="s">
        <v>98</v>
      </c>
      <c r="C42" s="164"/>
      <c r="D42" s="164"/>
      <c r="E42" s="165"/>
      <c r="F42" s="163" t="s">
        <v>99</v>
      </c>
      <c r="G42" s="164"/>
      <c r="H42" s="164"/>
      <c r="I42" s="164"/>
      <c r="J42" s="164"/>
      <c r="K42" s="164"/>
      <c r="L42" s="164"/>
      <c r="M42" s="164"/>
      <c r="N42" s="164"/>
      <c r="O42" s="164"/>
      <c r="P42" s="164"/>
      <c r="Q42" s="164"/>
      <c r="R42" s="165"/>
    </row>
    <row r="43" spans="1:20" ht="25.15" customHeight="1">
      <c r="B43" s="163" t="s">
        <v>100</v>
      </c>
      <c r="C43" s="164"/>
      <c r="D43" s="164"/>
      <c r="E43" s="165"/>
      <c r="F43" s="163" t="s">
        <v>101</v>
      </c>
      <c r="G43" s="164"/>
      <c r="H43" s="164"/>
      <c r="I43" s="164"/>
      <c r="J43" s="164"/>
      <c r="K43" s="164"/>
      <c r="L43" s="164"/>
      <c r="M43" s="164"/>
      <c r="N43" s="164"/>
      <c r="O43" s="164"/>
      <c r="P43" s="164"/>
      <c r="Q43" s="164"/>
      <c r="R43" s="165"/>
    </row>
    <row r="44" spans="1:20" ht="25.15" customHeight="1">
      <c r="B44" s="163" t="s">
        <v>102</v>
      </c>
      <c r="C44" s="164"/>
      <c r="D44" s="164"/>
      <c r="E44" s="165"/>
      <c r="F44" s="163" t="s">
        <v>103</v>
      </c>
      <c r="G44" s="164"/>
      <c r="H44" s="164"/>
      <c r="I44" s="164"/>
      <c r="J44" s="164"/>
      <c r="K44" s="164"/>
      <c r="L44" s="164"/>
      <c r="M44" s="164"/>
      <c r="N44" s="164"/>
      <c r="O44" s="164"/>
      <c r="P44" s="164"/>
      <c r="Q44" s="164"/>
      <c r="R44" s="165"/>
    </row>
    <row r="45" spans="1:20" ht="25.15" customHeight="1">
      <c r="B45" s="163" t="s">
        <v>104</v>
      </c>
      <c r="C45" s="164"/>
      <c r="D45" s="164"/>
      <c r="E45" s="165"/>
      <c r="F45" s="163" t="s">
        <v>105</v>
      </c>
      <c r="G45" s="164"/>
      <c r="H45" s="164"/>
      <c r="I45" s="164"/>
      <c r="J45" s="164"/>
      <c r="K45" s="164"/>
      <c r="L45" s="164"/>
      <c r="M45" s="164"/>
      <c r="N45" s="164"/>
      <c r="O45" s="164"/>
      <c r="P45" s="164"/>
      <c r="Q45" s="164"/>
      <c r="R45" s="165"/>
    </row>
    <row r="46" spans="1:20" ht="25.15" customHeight="1">
      <c r="B46" s="163" t="s">
        <v>106</v>
      </c>
      <c r="C46" s="164"/>
      <c r="D46" s="164"/>
      <c r="E46" s="165"/>
      <c r="F46" s="163" t="s">
        <v>107</v>
      </c>
      <c r="G46" s="164"/>
      <c r="H46" s="164"/>
      <c r="I46" s="164"/>
      <c r="J46" s="164"/>
      <c r="K46" s="164"/>
      <c r="L46" s="164"/>
      <c r="M46" s="164"/>
      <c r="N46" s="164"/>
      <c r="O46" s="164"/>
      <c r="P46" s="164"/>
      <c r="Q46" s="164"/>
      <c r="R46" s="165"/>
    </row>
    <row r="47" spans="1:20" ht="25.15" customHeight="1">
      <c r="B47" s="163" t="s">
        <v>108</v>
      </c>
      <c r="C47" s="164"/>
      <c r="D47" s="164"/>
      <c r="E47" s="165"/>
      <c r="F47" s="163" t="s">
        <v>109</v>
      </c>
      <c r="G47" s="164"/>
      <c r="H47" s="164"/>
      <c r="I47" s="164"/>
      <c r="J47" s="164"/>
      <c r="K47" s="164"/>
      <c r="L47" s="164"/>
      <c r="M47" s="164"/>
      <c r="N47" s="164"/>
      <c r="O47" s="164"/>
      <c r="P47" s="164"/>
      <c r="Q47" s="164"/>
      <c r="R47" s="165"/>
    </row>
    <row r="48" spans="1:20" ht="25.15" customHeight="1">
      <c r="B48" s="163" t="s">
        <v>110</v>
      </c>
      <c r="C48" s="164"/>
      <c r="D48" s="164"/>
      <c r="E48" s="165"/>
      <c r="F48" s="163" t="s">
        <v>111</v>
      </c>
      <c r="G48" s="164"/>
      <c r="H48" s="164"/>
      <c r="I48" s="164"/>
      <c r="J48" s="164"/>
      <c r="K48" s="164"/>
      <c r="L48" s="164"/>
      <c r="M48" s="164"/>
      <c r="N48" s="164"/>
      <c r="O48" s="164"/>
      <c r="P48" s="164"/>
      <c r="Q48" s="164"/>
      <c r="R48" s="165"/>
    </row>
    <row r="49" spans="2:18" ht="25.15" customHeight="1">
      <c r="B49" s="163" t="s">
        <v>112</v>
      </c>
      <c r="C49" s="164"/>
      <c r="D49" s="164"/>
      <c r="E49" s="165"/>
      <c r="F49" s="163" t="s">
        <v>113</v>
      </c>
      <c r="G49" s="164"/>
      <c r="H49" s="164"/>
      <c r="I49" s="164"/>
      <c r="J49" s="164"/>
      <c r="K49" s="164"/>
      <c r="L49" s="164"/>
      <c r="M49" s="164"/>
      <c r="N49" s="164"/>
      <c r="O49" s="164"/>
      <c r="P49" s="164"/>
      <c r="Q49" s="164"/>
      <c r="R49" s="165"/>
    </row>
    <row r="50" spans="2:18" ht="25.15" customHeight="1">
      <c r="B50" s="163" t="s">
        <v>114</v>
      </c>
      <c r="C50" s="164"/>
      <c r="D50" s="164"/>
      <c r="E50" s="165"/>
      <c r="F50" s="163" t="s">
        <v>115</v>
      </c>
      <c r="G50" s="164"/>
      <c r="H50" s="164"/>
      <c r="I50" s="164"/>
      <c r="J50" s="164"/>
      <c r="K50" s="164"/>
      <c r="L50" s="164"/>
      <c r="M50" s="164"/>
      <c r="N50" s="164"/>
      <c r="O50" s="164"/>
      <c r="P50" s="164"/>
      <c r="Q50" s="164"/>
      <c r="R50" s="165"/>
    </row>
    <row r="51" spans="2:18" ht="25.15" customHeight="1">
      <c r="B51" s="163" t="s">
        <v>116</v>
      </c>
      <c r="C51" s="164"/>
      <c r="D51" s="164"/>
      <c r="E51" s="165"/>
      <c r="F51" s="163" t="s">
        <v>117</v>
      </c>
      <c r="G51" s="164"/>
      <c r="H51" s="164"/>
      <c r="I51" s="164"/>
      <c r="J51" s="164"/>
      <c r="K51" s="164"/>
      <c r="L51" s="164"/>
      <c r="M51" s="164"/>
      <c r="N51" s="164"/>
      <c r="O51" s="164"/>
      <c r="P51" s="164"/>
      <c r="Q51" s="164"/>
      <c r="R51" s="165"/>
    </row>
    <row r="52" spans="2:18" ht="25.15" customHeight="1">
      <c r="B52" s="163" t="s">
        <v>118</v>
      </c>
      <c r="C52" s="164"/>
      <c r="D52" s="164"/>
      <c r="E52" s="165"/>
      <c r="F52" s="163" t="s">
        <v>119</v>
      </c>
      <c r="G52" s="164"/>
      <c r="H52" s="164"/>
      <c r="I52" s="164"/>
      <c r="J52" s="164"/>
      <c r="K52" s="164"/>
      <c r="L52" s="164"/>
      <c r="M52" s="164"/>
      <c r="N52" s="164"/>
      <c r="O52" s="164"/>
      <c r="P52" s="164"/>
      <c r="Q52" s="164"/>
      <c r="R52" s="165"/>
    </row>
    <row r="53" spans="2:18" ht="25.15" customHeight="1">
      <c r="B53" s="163" t="s">
        <v>120</v>
      </c>
      <c r="C53" s="164"/>
      <c r="D53" s="164"/>
      <c r="E53" s="165"/>
      <c r="F53" s="163" t="s">
        <v>121</v>
      </c>
      <c r="G53" s="164"/>
      <c r="H53" s="164"/>
      <c r="I53" s="164"/>
      <c r="J53" s="164"/>
      <c r="K53" s="164"/>
      <c r="L53" s="164"/>
      <c r="M53" s="164"/>
      <c r="N53" s="164"/>
      <c r="O53" s="164"/>
      <c r="P53" s="164"/>
      <c r="Q53" s="164"/>
      <c r="R53" s="165"/>
    </row>
    <row r="54" spans="2:18" ht="25.15" customHeight="1">
      <c r="B54" s="163" t="s">
        <v>122</v>
      </c>
      <c r="C54" s="164"/>
      <c r="D54" s="164"/>
      <c r="E54" s="165"/>
      <c r="F54" s="163" t="s">
        <v>123</v>
      </c>
      <c r="G54" s="164"/>
      <c r="H54" s="164"/>
      <c r="I54" s="164"/>
      <c r="J54" s="164"/>
      <c r="K54" s="164"/>
      <c r="L54" s="164"/>
      <c r="M54" s="164"/>
      <c r="N54" s="164"/>
      <c r="O54" s="164"/>
      <c r="P54" s="164"/>
      <c r="Q54" s="164"/>
      <c r="R54" s="165"/>
    </row>
    <row r="55" spans="2:18" ht="25.15" customHeight="1">
      <c r="B55" s="163" t="s">
        <v>124</v>
      </c>
      <c r="C55" s="164"/>
      <c r="D55" s="164"/>
      <c r="E55" s="165"/>
      <c r="F55" s="163" t="s">
        <v>125</v>
      </c>
      <c r="G55" s="164"/>
      <c r="H55" s="164"/>
      <c r="I55" s="164"/>
      <c r="J55" s="164"/>
      <c r="K55" s="164"/>
      <c r="L55" s="164"/>
      <c r="M55" s="164"/>
      <c r="N55" s="164"/>
      <c r="O55" s="164"/>
      <c r="P55" s="164"/>
      <c r="Q55" s="164"/>
      <c r="R55" s="165"/>
    </row>
    <row r="56" spans="2:18" ht="25.15" customHeight="1">
      <c r="B56" s="163" t="s">
        <v>126</v>
      </c>
      <c r="C56" s="164"/>
      <c r="D56" s="164"/>
      <c r="E56" s="165"/>
      <c r="F56" s="163" t="s">
        <v>127</v>
      </c>
      <c r="G56" s="164"/>
      <c r="H56" s="164"/>
      <c r="I56" s="164"/>
      <c r="J56" s="164"/>
      <c r="K56" s="164"/>
      <c r="L56" s="164"/>
      <c r="M56" s="164"/>
      <c r="N56" s="164"/>
      <c r="O56" s="164"/>
      <c r="P56" s="164"/>
      <c r="Q56" s="164"/>
      <c r="R56" s="165"/>
    </row>
    <row r="57" spans="2:18" ht="25.15" customHeight="1">
      <c r="B57" s="163" t="s">
        <v>128</v>
      </c>
      <c r="C57" s="164"/>
      <c r="D57" s="164"/>
      <c r="E57" s="165"/>
      <c r="F57" s="163" t="s">
        <v>129</v>
      </c>
      <c r="G57" s="164"/>
      <c r="H57" s="164"/>
      <c r="I57" s="164"/>
      <c r="J57" s="164"/>
      <c r="K57" s="164"/>
      <c r="L57" s="164"/>
      <c r="M57" s="164"/>
      <c r="N57" s="164"/>
      <c r="O57" s="164"/>
      <c r="P57" s="164"/>
      <c r="Q57" s="164"/>
      <c r="R57" s="165"/>
    </row>
    <row r="58" spans="2:18" ht="25.15" customHeight="1">
      <c r="B58" s="163" t="s">
        <v>130</v>
      </c>
      <c r="C58" s="164"/>
      <c r="D58" s="164"/>
      <c r="E58" s="165"/>
      <c r="F58" s="163" t="s">
        <v>131</v>
      </c>
      <c r="G58" s="164"/>
      <c r="H58" s="164"/>
      <c r="I58" s="164"/>
      <c r="J58" s="164"/>
      <c r="K58" s="164"/>
      <c r="L58" s="164"/>
      <c r="M58" s="164"/>
      <c r="N58" s="164"/>
      <c r="O58" s="164"/>
      <c r="P58" s="164"/>
      <c r="Q58" s="164"/>
      <c r="R58" s="165"/>
    </row>
    <row r="59" spans="2:18" ht="25.15" customHeight="1">
      <c r="B59" s="163" t="s">
        <v>132</v>
      </c>
      <c r="C59" s="164"/>
      <c r="D59" s="164"/>
      <c r="E59" s="165"/>
      <c r="F59" s="163" t="s">
        <v>133</v>
      </c>
      <c r="G59" s="164"/>
      <c r="H59" s="164"/>
      <c r="I59" s="164"/>
      <c r="J59" s="164"/>
      <c r="K59" s="164"/>
      <c r="L59" s="164"/>
      <c r="M59" s="164"/>
      <c r="N59" s="164"/>
      <c r="O59" s="164"/>
      <c r="P59" s="164"/>
      <c r="Q59" s="164"/>
      <c r="R59" s="165"/>
    </row>
    <row r="60" spans="2:18" ht="25.15" customHeight="1">
      <c r="B60" s="163" t="s">
        <v>134</v>
      </c>
      <c r="C60" s="164"/>
      <c r="D60" s="164"/>
      <c r="E60" s="165"/>
      <c r="F60" s="163" t="s">
        <v>135</v>
      </c>
      <c r="G60" s="164"/>
      <c r="H60" s="164"/>
      <c r="I60" s="164"/>
      <c r="J60" s="164"/>
      <c r="K60" s="164"/>
      <c r="L60" s="164"/>
      <c r="M60" s="164"/>
      <c r="N60" s="164"/>
      <c r="O60" s="164"/>
      <c r="P60" s="164"/>
      <c r="Q60" s="164"/>
      <c r="R60" s="165"/>
    </row>
    <row r="61" spans="2:18" ht="25.15" customHeight="1">
      <c r="B61" s="163" t="s">
        <v>136</v>
      </c>
      <c r="C61" s="164"/>
      <c r="D61" s="164"/>
      <c r="E61" s="165"/>
      <c r="F61" s="163" t="s">
        <v>137</v>
      </c>
      <c r="G61" s="164"/>
      <c r="H61" s="164"/>
      <c r="I61" s="164"/>
      <c r="J61" s="164"/>
      <c r="K61" s="164"/>
      <c r="L61" s="164"/>
      <c r="M61" s="164"/>
      <c r="N61" s="164"/>
      <c r="O61" s="164"/>
      <c r="P61" s="164"/>
      <c r="Q61" s="164"/>
      <c r="R61" s="165"/>
    </row>
    <row r="62" spans="2:18" ht="25.15" customHeight="1">
      <c r="B62" s="163" t="s">
        <v>138</v>
      </c>
      <c r="C62" s="164"/>
      <c r="D62" s="164"/>
      <c r="E62" s="165"/>
      <c r="F62" s="163" t="s">
        <v>139</v>
      </c>
      <c r="G62" s="164"/>
      <c r="H62" s="164"/>
      <c r="I62" s="164"/>
      <c r="J62" s="164"/>
      <c r="K62" s="164"/>
      <c r="L62" s="164"/>
      <c r="M62" s="164"/>
      <c r="N62" s="164"/>
      <c r="O62" s="164"/>
      <c r="P62" s="164"/>
      <c r="Q62" s="164"/>
      <c r="R62" s="165"/>
    </row>
    <row r="63" spans="2:18" ht="25.15" customHeight="1">
      <c r="B63" s="163" t="s">
        <v>140</v>
      </c>
      <c r="C63" s="164"/>
      <c r="D63" s="164"/>
      <c r="E63" s="165"/>
      <c r="F63" s="163" t="s">
        <v>138</v>
      </c>
      <c r="G63" s="164"/>
      <c r="H63" s="164"/>
      <c r="I63" s="164"/>
      <c r="J63" s="164"/>
      <c r="K63" s="164"/>
      <c r="L63" s="164"/>
      <c r="M63" s="164"/>
      <c r="N63" s="164"/>
      <c r="O63" s="164"/>
      <c r="P63" s="164"/>
      <c r="Q63" s="164"/>
      <c r="R63" s="165"/>
    </row>
    <row r="64" spans="2:18" ht="25.15" customHeight="1">
      <c r="B64" s="163" t="s">
        <v>141</v>
      </c>
      <c r="C64" s="164"/>
      <c r="D64" s="164"/>
      <c r="E64" s="165"/>
      <c r="F64" s="163" t="s">
        <v>142</v>
      </c>
      <c r="G64" s="164"/>
      <c r="H64" s="164"/>
      <c r="I64" s="164"/>
      <c r="J64" s="164"/>
      <c r="K64" s="164"/>
      <c r="L64" s="164"/>
      <c r="M64" s="164"/>
      <c r="N64" s="164"/>
      <c r="O64" s="164"/>
      <c r="P64" s="164"/>
      <c r="Q64" s="164"/>
      <c r="R64" s="165"/>
    </row>
    <row r="65" spans="1:20" ht="25.15" customHeight="1">
      <c r="B65" s="163" t="s">
        <v>143</v>
      </c>
      <c r="C65" s="164"/>
      <c r="D65" s="164"/>
      <c r="E65" s="165"/>
      <c r="F65" s="163" t="s">
        <v>144</v>
      </c>
      <c r="G65" s="164"/>
      <c r="H65" s="164"/>
      <c r="I65" s="164"/>
      <c r="J65" s="164"/>
      <c r="K65" s="164"/>
      <c r="L65" s="164"/>
      <c r="M65" s="164"/>
      <c r="N65" s="164"/>
      <c r="O65" s="164"/>
      <c r="P65" s="164"/>
      <c r="Q65" s="164"/>
      <c r="R65" s="165"/>
    </row>
    <row r="66" spans="1:20" ht="25.15" customHeight="1">
      <c r="B66" s="163" t="s">
        <v>145</v>
      </c>
      <c r="C66" s="164"/>
      <c r="D66" s="164"/>
      <c r="E66" s="165"/>
      <c r="F66" s="163" t="s">
        <v>146</v>
      </c>
      <c r="G66" s="164"/>
      <c r="H66" s="164"/>
      <c r="I66" s="164"/>
      <c r="J66" s="164"/>
      <c r="K66" s="164"/>
      <c r="L66" s="164"/>
      <c r="M66" s="164"/>
      <c r="N66" s="164"/>
      <c r="O66" s="164"/>
      <c r="P66" s="164"/>
      <c r="Q66" s="164"/>
      <c r="R66" s="165"/>
    </row>
    <row r="67" spans="1:20" ht="25.15" customHeight="1">
      <c r="B67" s="163" t="s">
        <v>147</v>
      </c>
      <c r="C67" s="164"/>
      <c r="D67" s="164"/>
      <c r="E67" s="165"/>
      <c r="F67" s="163" t="s">
        <v>148</v>
      </c>
      <c r="G67" s="164"/>
      <c r="H67" s="164"/>
      <c r="I67" s="164"/>
      <c r="J67" s="164"/>
      <c r="K67" s="164"/>
      <c r="L67" s="164"/>
      <c r="M67" s="164"/>
      <c r="N67" s="164"/>
      <c r="O67" s="164"/>
      <c r="P67" s="164"/>
      <c r="Q67" s="164"/>
      <c r="R67" s="165"/>
    </row>
    <row r="68" spans="1:20" ht="25.15" customHeight="1">
      <c r="B68" s="163" t="s">
        <v>149</v>
      </c>
      <c r="C68" s="164"/>
      <c r="D68" s="164"/>
      <c r="E68" s="165"/>
      <c r="F68" s="163" t="s">
        <v>150</v>
      </c>
      <c r="G68" s="164"/>
      <c r="H68" s="164"/>
      <c r="I68" s="164"/>
      <c r="J68" s="164"/>
      <c r="K68" s="164"/>
      <c r="L68" s="164"/>
      <c r="M68" s="164"/>
      <c r="N68" s="164"/>
      <c r="O68" s="164"/>
      <c r="P68" s="164"/>
      <c r="Q68" s="164"/>
      <c r="R68" s="165"/>
    </row>
    <row r="69" spans="1:20" ht="25.15" customHeight="1">
      <c r="A69" s="18"/>
      <c r="B69" s="18"/>
      <c r="C69" s="18"/>
      <c r="D69" s="18"/>
      <c r="E69" s="18"/>
      <c r="F69" s="18"/>
      <c r="G69" s="18"/>
      <c r="H69" s="18"/>
      <c r="I69" s="18"/>
      <c r="J69" s="18"/>
      <c r="K69" s="18"/>
      <c r="L69" s="18"/>
      <c r="M69" s="18"/>
      <c r="N69" s="18"/>
      <c r="O69" s="18"/>
      <c r="P69" s="18"/>
      <c r="Q69" s="18"/>
      <c r="R69" s="18"/>
      <c r="S69" s="18"/>
      <c r="T69" s="18"/>
    </row>
    <row r="70" spans="1:20" ht="25.15" customHeight="1">
      <c r="A70" s="18"/>
      <c r="B70" s="75" t="s">
        <v>151</v>
      </c>
      <c r="C70" s="18"/>
      <c r="D70" s="18"/>
      <c r="E70" s="18"/>
      <c r="F70" s="18"/>
      <c r="G70" s="18"/>
      <c r="H70" s="18"/>
      <c r="I70" s="18"/>
      <c r="J70" s="18"/>
      <c r="K70" s="18"/>
      <c r="L70" s="18"/>
      <c r="M70" s="18"/>
      <c r="N70" s="43"/>
      <c r="O70" s="18"/>
      <c r="P70" s="18"/>
      <c r="Q70" s="18"/>
      <c r="R70" s="18"/>
      <c r="S70" s="18"/>
      <c r="T70" s="18"/>
    </row>
    <row r="71" spans="1:20" ht="12.95" customHeight="1">
      <c r="A71" s="18"/>
      <c r="B71" s="44" t="s">
        <v>152</v>
      </c>
      <c r="C71" s="18"/>
      <c r="D71" s="18"/>
      <c r="E71" s="18"/>
      <c r="F71" s="18"/>
      <c r="G71" s="18"/>
      <c r="H71" s="18"/>
      <c r="I71" s="18"/>
      <c r="J71" s="18"/>
      <c r="K71" s="18"/>
      <c r="L71" s="18"/>
      <c r="M71" s="18"/>
      <c r="N71" s="18"/>
      <c r="O71" s="18"/>
      <c r="P71" s="18"/>
      <c r="Q71" s="18"/>
      <c r="R71" s="18"/>
      <c r="S71" s="18"/>
      <c r="T71" s="18"/>
    </row>
    <row r="72" spans="1:20" ht="12.95" customHeight="1">
      <c r="A72" s="18"/>
      <c r="B72" s="44" t="s">
        <v>153</v>
      </c>
      <c r="C72" s="18"/>
      <c r="D72" s="18"/>
      <c r="E72" s="18"/>
      <c r="F72" s="18"/>
      <c r="G72" s="18"/>
      <c r="H72" s="18"/>
      <c r="I72" s="18"/>
      <c r="J72" s="18"/>
      <c r="K72" s="18"/>
      <c r="L72" s="18"/>
      <c r="M72" s="18"/>
      <c r="N72" s="18"/>
      <c r="O72" s="18"/>
      <c r="P72" s="18"/>
      <c r="Q72" s="18"/>
      <c r="R72" s="18"/>
      <c r="S72" s="18"/>
      <c r="T72" s="18"/>
    </row>
    <row r="73" spans="1:20" ht="12.95" customHeight="1">
      <c r="A73" s="18"/>
      <c r="B73" s="44" t="s">
        <v>154</v>
      </c>
      <c r="C73" s="18"/>
      <c r="D73" s="18"/>
      <c r="E73" s="18"/>
      <c r="F73" s="18"/>
      <c r="G73" s="18"/>
      <c r="H73" s="18"/>
      <c r="I73" s="18"/>
      <c r="J73" s="18"/>
      <c r="K73" s="18"/>
      <c r="L73" s="18"/>
      <c r="M73" s="18"/>
      <c r="N73" s="18"/>
      <c r="O73" s="18"/>
      <c r="P73" s="18"/>
      <c r="Q73" s="18"/>
      <c r="R73" s="18"/>
      <c r="S73" s="18"/>
      <c r="T73" s="18"/>
    </row>
    <row r="74" spans="1:20" ht="12.95" customHeight="1">
      <c r="A74" s="18"/>
      <c r="B74" s="20" t="s">
        <v>155</v>
      </c>
      <c r="C74" s="18"/>
      <c r="D74" s="18"/>
      <c r="E74" s="18"/>
      <c r="F74" s="18"/>
      <c r="G74" s="18"/>
      <c r="H74" s="18"/>
      <c r="I74" s="18"/>
      <c r="J74" s="18"/>
      <c r="K74" s="18"/>
      <c r="L74" s="18"/>
      <c r="M74" s="18"/>
      <c r="N74" s="18"/>
      <c r="O74" s="18"/>
      <c r="P74" s="18"/>
      <c r="Q74" s="18"/>
      <c r="R74" s="18"/>
      <c r="S74" s="18"/>
      <c r="T74" s="18"/>
    </row>
    <row r="75" spans="1:20" ht="12.95" customHeight="1">
      <c r="A75" s="18"/>
      <c r="B75" s="20" t="s">
        <v>156</v>
      </c>
      <c r="C75" s="18"/>
      <c r="D75" s="18"/>
      <c r="E75" s="18"/>
      <c r="F75" s="18"/>
      <c r="G75" s="18"/>
      <c r="H75" s="18"/>
      <c r="I75" s="18"/>
      <c r="J75" s="18"/>
      <c r="K75" s="18"/>
      <c r="L75" s="18"/>
      <c r="M75" s="18"/>
      <c r="N75" s="18"/>
      <c r="O75" s="18"/>
      <c r="P75" s="18"/>
      <c r="Q75" s="18"/>
      <c r="R75" s="18"/>
      <c r="S75" s="18"/>
      <c r="T75" s="18"/>
    </row>
    <row r="76" spans="1:20" ht="12.95" customHeight="1">
      <c r="A76" s="18"/>
      <c r="B76" s="20"/>
      <c r="C76" s="18"/>
      <c r="D76" s="18"/>
      <c r="E76" s="18"/>
      <c r="F76" s="18"/>
      <c r="G76" s="18"/>
      <c r="H76" s="18"/>
      <c r="I76" s="18"/>
      <c r="J76" s="18"/>
      <c r="K76" s="18"/>
      <c r="L76" s="18"/>
      <c r="M76" s="18"/>
      <c r="N76" s="18"/>
      <c r="O76" s="18"/>
      <c r="P76" s="18"/>
      <c r="Q76" s="18"/>
      <c r="R76" s="18"/>
      <c r="S76" s="18"/>
      <c r="T76" s="18"/>
    </row>
    <row r="77" spans="1:20" ht="12.95" customHeight="1">
      <c r="A77" s="18"/>
      <c r="B77" s="20"/>
      <c r="C77" s="18"/>
      <c r="D77" s="18"/>
      <c r="E77" s="18"/>
      <c r="F77" s="18"/>
      <c r="G77" s="18"/>
      <c r="H77" s="18"/>
      <c r="I77" s="18"/>
      <c r="J77" s="18"/>
      <c r="K77" s="18"/>
      <c r="L77" s="18"/>
      <c r="M77" s="18"/>
      <c r="N77" s="18"/>
      <c r="O77" s="18"/>
      <c r="P77" s="18"/>
      <c r="Q77" s="18"/>
      <c r="R77" s="18"/>
      <c r="S77" s="18"/>
      <c r="T77" s="18"/>
    </row>
    <row r="78" spans="1:20" ht="12.95" customHeight="1">
      <c r="A78" s="18"/>
      <c r="B78" s="20"/>
      <c r="C78" s="18"/>
      <c r="D78" s="18"/>
      <c r="E78" s="18"/>
      <c r="F78" s="18"/>
      <c r="G78" s="18"/>
      <c r="H78" s="18"/>
      <c r="I78" s="18"/>
      <c r="J78" s="18"/>
      <c r="K78" s="18"/>
      <c r="L78" s="18"/>
      <c r="M78" s="18"/>
      <c r="N78" s="18"/>
      <c r="O78" s="18"/>
      <c r="P78" s="18"/>
      <c r="Q78" s="18"/>
      <c r="R78" s="18"/>
      <c r="S78" s="18"/>
      <c r="T78" s="18"/>
    </row>
    <row r="79" spans="1:20" ht="12.95" customHeight="1">
      <c r="A79" s="18"/>
      <c r="B79" s="20"/>
      <c r="C79" s="18"/>
      <c r="D79" s="18"/>
      <c r="E79" s="18"/>
      <c r="F79" s="18"/>
      <c r="G79" s="18"/>
      <c r="H79" s="18"/>
      <c r="I79" s="18"/>
      <c r="J79" s="18"/>
      <c r="K79" s="18"/>
      <c r="L79" s="18"/>
      <c r="M79" s="18"/>
      <c r="N79" s="18"/>
      <c r="O79" s="18"/>
      <c r="P79" s="18"/>
      <c r="Q79" s="18"/>
      <c r="R79" s="18"/>
      <c r="S79" s="18"/>
      <c r="T79" s="18"/>
    </row>
    <row r="80" spans="1:20" ht="22.5" customHeight="1">
      <c r="A80" s="18"/>
      <c r="B80" s="18"/>
      <c r="C80" s="18"/>
      <c r="D80" s="18"/>
      <c r="E80" s="18"/>
      <c r="F80" s="18"/>
      <c r="G80" s="18"/>
      <c r="H80" s="18"/>
      <c r="I80" s="18"/>
      <c r="J80" s="18"/>
      <c r="K80" s="18"/>
      <c r="L80" s="18"/>
      <c r="M80" s="18"/>
      <c r="N80" s="18"/>
      <c r="O80" s="18"/>
      <c r="P80" s="18"/>
      <c r="Q80" s="18"/>
      <c r="R80" s="18"/>
      <c r="S80" s="18"/>
      <c r="T80" s="18"/>
    </row>
    <row r="81" spans="1:80" ht="22.5" customHeight="1">
      <c r="A81" s="18"/>
      <c r="B81" s="18"/>
      <c r="C81" s="18"/>
      <c r="D81" s="18"/>
      <c r="E81" s="18"/>
      <c r="F81" s="18"/>
      <c r="G81" s="18"/>
      <c r="H81" s="18"/>
      <c r="I81" s="18"/>
      <c r="J81" s="18"/>
      <c r="K81" s="18"/>
      <c r="L81" s="18"/>
      <c r="M81" s="18"/>
      <c r="N81" s="18"/>
      <c r="O81" s="18"/>
      <c r="P81" s="18"/>
      <c r="Q81" s="18"/>
      <c r="R81" s="18"/>
      <c r="S81" s="18"/>
      <c r="T81" s="1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row>
    <row r="82" spans="1:80" ht="22.5" customHeight="1">
      <c r="A82" s="18"/>
      <c r="B82" s="18"/>
      <c r="C82" s="18"/>
      <c r="D82" s="18"/>
      <c r="E82" s="18"/>
      <c r="F82" s="18"/>
      <c r="G82" s="18"/>
      <c r="H82" s="18"/>
      <c r="I82" s="18"/>
      <c r="J82" s="18"/>
      <c r="K82" s="18"/>
      <c r="L82" s="18"/>
      <c r="M82" s="18"/>
      <c r="N82" s="18"/>
      <c r="O82" s="18"/>
      <c r="P82" s="18"/>
      <c r="Q82" s="18"/>
      <c r="R82" s="18"/>
      <c r="S82" s="18"/>
      <c r="T82" s="1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row>
    <row r="83" spans="1:80" ht="22.5" customHeight="1">
      <c r="A83" s="18"/>
      <c r="B83" s="18"/>
      <c r="C83" s="18"/>
      <c r="D83" s="18"/>
      <c r="E83" s="18"/>
      <c r="F83" s="18"/>
      <c r="G83" s="18"/>
      <c r="H83" s="18"/>
      <c r="I83" s="18"/>
      <c r="J83" s="18"/>
      <c r="K83" s="18"/>
      <c r="L83" s="18"/>
      <c r="M83" s="18"/>
      <c r="N83" s="18"/>
      <c r="O83" s="18"/>
      <c r="P83" s="18"/>
      <c r="Q83" s="18"/>
      <c r="R83" s="18"/>
      <c r="S83" s="18"/>
      <c r="T83" s="1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row>
    <row r="84" spans="1:80" ht="25.15" customHeight="1">
      <c r="A84" s="18"/>
      <c r="B84" s="18"/>
      <c r="C84" s="18"/>
      <c r="D84" s="18"/>
      <c r="E84" s="18"/>
      <c r="F84" s="18"/>
      <c r="G84" s="18"/>
      <c r="H84" s="18"/>
      <c r="I84" s="18"/>
      <c r="J84" s="18"/>
      <c r="K84" s="18"/>
      <c r="L84" s="18"/>
      <c r="M84" s="18"/>
      <c r="N84" s="18"/>
      <c r="O84" s="18"/>
      <c r="P84" s="18"/>
      <c r="Q84" s="18"/>
      <c r="R84" s="18"/>
      <c r="S84" s="18"/>
      <c r="T84" s="1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row>
    <row r="85" spans="1:80" ht="25.15" customHeight="1">
      <c r="A85" s="18"/>
      <c r="B85" s="18"/>
      <c r="C85" s="18"/>
      <c r="D85" s="18"/>
      <c r="E85" s="18"/>
      <c r="F85" s="18"/>
      <c r="G85" s="18"/>
      <c r="H85" s="18"/>
      <c r="I85" s="18"/>
      <c r="J85" s="18"/>
      <c r="K85" s="18"/>
      <c r="L85" s="18"/>
      <c r="M85" s="18"/>
      <c r="N85" s="18"/>
      <c r="O85" s="18"/>
      <c r="P85" s="18"/>
      <c r="Q85" s="18"/>
      <c r="R85" s="18"/>
      <c r="S85" s="18"/>
      <c r="T85" s="1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row>
    <row r="86" spans="1:80" ht="25.15" customHeight="1">
      <c r="A86" s="18"/>
      <c r="B86" s="18"/>
      <c r="C86" s="18"/>
      <c r="D86" s="18"/>
      <c r="E86" s="18"/>
      <c r="F86" s="18"/>
      <c r="G86" s="18"/>
      <c r="H86" s="18"/>
      <c r="I86" s="18"/>
      <c r="J86" s="18"/>
      <c r="K86" s="18"/>
      <c r="L86" s="18"/>
      <c r="M86" s="18"/>
      <c r="N86" s="18"/>
      <c r="O86" s="18"/>
      <c r="P86" s="18"/>
      <c r="Q86" s="18"/>
      <c r="R86" s="18"/>
      <c r="S86" s="18"/>
      <c r="T86" s="1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row>
    <row r="87" spans="1:80" ht="25.15" customHeight="1">
      <c r="A87" s="18"/>
      <c r="B87" s="18"/>
      <c r="C87" s="18"/>
      <c r="D87" s="18"/>
      <c r="E87" s="18"/>
      <c r="F87" s="18"/>
      <c r="G87" s="18"/>
      <c r="H87" s="18"/>
      <c r="I87" s="18"/>
      <c r="J87" s="18"/>
      <c r="K87" s="18"/>
      <c r="L87" s="18"/>
      <c r="M87" s="18"/>
      <c r="N87" s="18"/>
      <c r="O87" s="18"/>
      <c r="P87" s="18"/>
      <c r="Q87" s="18"/>
      <c r="R87" s="18"/>
      <c r="S87" s="18"/>
      <c r="T87" s="1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row>
    <row r="88" spans="1:80" ht="25.15" customHeight="1">
      <c r="A88" s="18"/>
      <c r="B88" s="18"/>
      <c r="C88" s="18"/>
      <c r="D88" s="18"/>
      <c r="E88" s="18"/>
      <c r="F88" s="18"/>
      <c r="G88" s="18"/>
      <c r="H88" s="18"/>
      <c r="I88" s="18"/>
      <c r="J88" s="18"/>
      <c r="K88" s="18"/>
      <c r="L88" s="18"/>
      <c r="M88" s="18"/>
      <c r="N88" s="18"/>
      <c r="O88" s="18"/>
      <c r="P88" s="18"/>
      <c r="Q88" s="18"/>
      <c r="R88" s="18"/>
      <c r="S88" s="18"/>
      <c r="T88" s="1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row>
    <row r="89" spans="1:80" ht="25.15" customHeight="1">
      <c r="A89" s="18"/>
      <c r="B89" s="18"/>
      <c r="C89" s="18"/>
      <c r="D89" s="18"/>
      <c r="E89" s="18"/>
      <c r="F89" s="18"/>
      <c r="G89" s="18"/>
      <c r="H89" s="18"/>
      <c r="I89" s="18"/>
      <c r="J89" s="18"/>
      <c r="K89" s="18"/>
      <c r="L89" s="18"/>
      <c r="M89" s="18"/>
      <c r="N89" s="18"/>
      <c r="O89" s="18"/>
      <c r="P89" s="18"/>
      <c r="Q89" s="18"/>
      <c r="R89" s="18"/>
      <c r="S89" s="18"/>
      <c r="T89" s="1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row>
  </sheetData>
  <sheetProtection algorithmName="SHA-512" hashValue="8b33H3p1CYbTxWtKBqhbUKBunqhW2EDBCg1f3kz5h88GG2nTZoBbyHSqO5dYkGKuEkRC6CuPh1krpqLZk0Qklg==" saltValue="4zm1Z8BJA8rUIvzoCgPYSA==" spinCount="100000" sheet="1" objects="1" scenarios="1" selectLockedCells="1"/>
  <mergeCells count="116">
    <mergeCell ref="B7:F7"/>
    <mergeCell ref="G7:R7"/>
    <mergeCell ref="B8:F8"/>
    <mergeCell ref="G8:R8"/>
    <mergeCell ref="B13:F13"/>
    <mergeCell ref="G13:R13"/>
    <mergeCell ref="B14:F14"/>
    <mergeCell ref="G14:R14"/>
    <mergeCell ref="B15:F15"/>
    <mergeCell ref="G15:R15"/>
    <mergeCell ref="B9:F9"/>
    <mergeCell ref="G9:R9"/>
    <mergeCell ref="B10:F11"/>
    <mergeCell ref="G10:R11"/>
    <mergeCell ref="B12:F12"/>
    <mergeCell ref="G12:R12"/>
    <mergeCell ref="B29:E29"/>
    <mergeCell ref="F29:R29"/>
    <mergeCell ref="B16:F16"/>
    <mergeCell ref="G16:R16"/>
    <mergeCell ref="B17:F18"/>
    <mergeCell ref="G17:R18"/>
    <mergeCell ref="B21:E21"/>
    <mergeCell ref="F21:R21"/>
    <mergeCell ref="B22:E22"/>
    <mergeCell ref="F22:R22"/>
    <mergeCell ref="B23:E23"/>
    <mergeCell ref="F23:R23"/>
    <mergeCell ref="B24:E24"/>
    <mergeCell ref="F24:R24"/>
    <mergeCell ref="B25:E25"/>
    <mergeCell ref="F25:R25"/>
    <mergeCell ref="B26:E26"/>
    <mergeCell ref="F26:R26"/>
    <mergeCell ref="B27:E27"/>
    <mergeCell ref="F27:R27"/>
    <mergeCell ref="B28:E28"/>
    <mergeCell ref="F28:R28"/>
    <mergeCell ref="F63:R63"/>
    <mergeCell ref="F64:R64"/>
    <mergeCell ref="F65:R65"/>
    <mergeCell ref="F66:R66"/>
    <mergeCell ref="F67:R67"/>
    <mergeCell ref="F68:R68"/>
    <mergeCell ref="F45:R45"/>
    <mergeCell ref="F52:R52"/>
    <mergeCell ref="F53:R53"/>
    <mergeCell ref="F54:R54"/>
    <mergeCell ref="F55:R55"/>
    <mergeCell ref="F56:R56"/>
    <mergeCell ref="F62:R62"/>
    <mergeCell ref="F51:R51"/>
    <mergeCell ref="F57:R57"/>
    <mergeCell ref="F61:R61"/>
    <mergeCell ref="B39:E39"/>
    <mergeCell ref="B40:E40"/>
    <mergeCell ref="B58:E58"/>
    <mergeCell ref="F58:R58"/>
    <mergeCell ref="B59:E59"/>
    <mergeCell ref="F59:R59"/>
    <mergeCell ref="B60:E60"/>
    <mergeCell ref="F60:R60"/>
    <mergeCell ref="B46:E46"/>
    <mergeCell ref="F46:R46"/>
    <mergeCell ref="B47:E47"/>
    <mergeCell ref="F47:R47"/>
    <mergeCell ref="B48:E48"/>
    <mergeCell ref="F48:R48"/>
    <mergeCell ref="B49:E49"/>
    <mergeCell ref="F49:R49"/>
    <mergeCell ref="B50:E50"/>
    <mergeCell ref="F50:R50"/>
    <mergeCell ref="F41:R41"/>
    <mergeCell ref="B51:E51"/>
    <mergeCell ref="F42:R42"/>
    <mergeCell ref="F43:R43"/>
    <mergeCell ref="F44:R44"/>
    <mergeCell ref="B41:E41"/>
    <mergeCell ref="B68:E68"/>
    <mergeCell ref="B63:E63"/>
    <mergeCell ref="B64:E64"/>
    <mergeCell ref="B65:E65"/>
    <mergeCell ref="B66:E66"/>
    <mergeCell ref="B67:E67"/>
    <mergeCell ref="B52:E52"/>
    <mergeCell ref="B53:E53"/>
    <mergeCell ref="B54:E54"/>
    <mergeCell ref="B55:E55"/>
    <mergeCell ref="B56:E56"/>
    <mergeCell ref="B57:E57"/>
    <mergeCell ref="B62:E62"/>
    <mergeCell ref="B61:E61"/>
    <mergeCell ref="F30:R30"/>
    <mergeCell ref="F31:R31"/>
    <mergeCell ref="F32:R32"/>
    <mergeCell ref="F33:R33"/>
    <mergeCell ref="F34:R34"/>
    <mergeCell ref="B42:E42"/>
    <mergeCell ref="B43:E43"/>
    <mergeCell ref="B44:E44"/>
    <mergeCell ref="B45:E45"/>
    <mergeCell ref="F35:R35"/>
    <mergeCell ref="F36:R36"/>
    <mergeCell ref="F37:R37"/>
    <mergeCell ref="F38:R38"/>
    <mergeCell ref="F39:R39"/>
    <mergeCell ref="F40:R40"/>
    <mergeCell ref="B30:E30"/>
    <mergeCell ref="B31:E31"/>
    <mergeCell ref="B32:E32"/>
    <mergeCell ref="B33:E33"/>
    <mergeCell ref="B34:E34"/>
    <mergeCell ref="B35:E35"/>
    <mergeCell ref="B36:E36"/>
    <mergeCell ref="B37:E37"/>
    <mergeCell ref="B38:E38"/>
  </mergeCells>
  <phoneticPr fontId="6"/>
  <printOptions horizontalCentered="1"/>
  <pageMargins left="0.59027777777777801" right="0.59027777777777801" top="0.59027777777777801" bottom="0.59027777777777801" header="0.31388888888888899" footer="0.31388888888888899"/>
  <pageSetup paperSize="9" scale="73" fitToHeight="2" orientation="portrait" r:id="rId1"/>
  <headerFooter alignWithMargins="0">
    <oddFooter>&amp;C２</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E4D13-CD15-4338-8565-14E7B2372714}">
  <dimension ref="A1:BS86"/>
  <sheetViews>
    <sheetView workbookViewId="0">
      <selection activeCell="D27" sqref="D27"/>
    </sheetView>
  </sheetViews>
  <sheetFormatPr defaultRowHeight="12.95"/>
  <cols>
    <col min="1" max="1" width="14.75" style="1" customWidth="1"/>
    <col min="2" max="2" width="12.375" style="1" customWidth="1"/>
    <col min="3" max="5" width="7.625" style="1" customWidth="1"/>
    <col min="6" max="6" width="11.25" style="1" customWidth="1"/>
    <col min="7" max="8" width="14.5" style="1" customWidth="1"/>
    <col min="9" max="9" width="12.875" style="1" customWidth="1"/>
    <col min="10" max="10" width="11.25" style="1" customWidth="1"/>
    <col min="11" max="11" width="8.625" style="1" customWidth="1"/>
    <col min="12" max="16" width="4.75" style="1" customWidth="1"/>
    <col min="17" max="20" width="8.625" style="1"/>
    <col min="21" max="38" width="8.5" style="1" customWidth="1"/>
    <col min="39" max="46" width="8.875" style="1" customWidth="1"/>
    <col min="47" max="49" width="9" style="1" customWidth="1"/>
    <col min="50" max="60" width="8.5" style="1" customWidth="1"/>
    <col min="61" max="64" width="8.625" style="1" customWidth="1"/>
  </cols>
  <sheetData>
    <row r="1" spans="1:71" ht="13.5" thickBot="1">
      <c r="N1" s="7"/>
      <c r="O1" s="7"/>
      <c r="P1" s="7"/>
      <c r="BM1" s="190"/>
      <c r="BN1" s="190"/>
      <c r="BO1" s="190"/>
      <c r="BP1" s="190"/>
      <c r="BQ1" s="190"/>
      <c r="BR1" s="190"/>
      <c r="BS1" s="190"/>
    </row>
    <row r="2" spans="1:71" s="8" customFormat="1" ht="13.5" thickBot="1">
      <c r="A2" s="1" t="s">
        <v>157</v>
      </c>
      <c r="B2" s="57" t="s">
        <v>158</v>
      </c>
      <c r="C2" s="1"/>
      <c r="D2" s="1"/>
      <c r="E2" s="1"/>
      <c r="F2" s="1"/>
      <c r="G2" s="1"/>
      <c r="H2" s="1"/>
      <c r="I2" s="1"/>
      <c r="J2" s="1"/>
      <c r="K2" s="1"/>
      <c r="L2" s="1"/>
      <c r="M2" s="1"/>
      <c r="N2" s="7"/>
      <c r="O2" s="7"/>
      <c r="P2" s="7"/>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71" s="8" customFormat="1" ht="13.5" thickTop="1">
      <c r="A3" s="1"/>
      <c r="B3" s="55" t="str">
        <f>IF(AND(地域経済波及効果を示す説明書!B15&lt;&gt;"",地域経済波及効果を示す説明書!E15&lt;&gt;""),"OK",IF(OR(地域経済波及効果を示す説明書!B15&lt;&gt;"",地域経済波及効果を示す説明書!E15&lt;&gt;""),"NG",""))</f>
        <v/>
      </c>
      <c r="C3" s="1"/>
      <c r="D3" s="1"/>
      <c r="E3" s="1"/>
      <c r="F3" s="1"/>
      <c r="G3" s="1"/>
      <c r="H3" s="1"/>
      <c r="I3" s="1"/>
      <c r="J3" s="1"/>
      <c r="K3" s="1"/>
      <c r="L3" s="1"/>
      <c r="M3" s="1"/>
      <c r="N3" s="7"/>
      <c r="O3" s="7"/>
      <c r="P3" s="7"/>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71" s="8" customFormat="1">
      <c r="A4" s="1"/>
      <c r="B4" s="52" t="str">
        <f>IF(AND(地域経済波及効果を示す説明書!B16&lt;&gt;"",地域経済波及効果を示す説明書!E16&lt;&gt;""),"OK",IF(OR(地域経済波及効果を示す説明書!B16&lt;&gt;"",地域経済波及効果を示す説明書!E16&lt;&gt;""),"NG",""))</f>
        <v/>
      </c>
      <c r="C4" s="1"/>
      <c r="D4" s="1"/>
      <c r="E4" s="1"/>
      <c r="F4" s="1"/>
      <c r="G4" s="1"/>
      <c r="H4" s="1"/>
      <c r="I4" s="1"/>
      <c r="J4" s="1"/>
      <c r="K4" s="1"/>
      <c r="L4" s="1"/>
      <c r="M4" s="1"/>
      <c r="N4" s="7"/>
      <c r="O4" s="7"/>
      <c r="P4" s="7"/>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71" s="8" customFormat="1">
      <c r="A5" s="1"/>
      <c r="B5" s="52" t="str">
        <f>IF(AND(地域経済波及効果を示す説明書!B17&lt;&gt;"",地域経済波及効果を示す説明書!E17&lt;&gt;""),"OK",IF(OR(地域経済波及効果を示す説明書!B17&lt;&gt;"",地域経済波及効果を示す説明書!E17&lt;&gt;""),"NG",""))</f>
        <v/>
      </c>
      <c r="C5" s="1"/>
      <c r="D5" s="1"/>
      <c r="E5" s="1"/>
      <c r="F5" s="1"/>
      <c r="G5" s="1"/>
      <c r="H5" s="1"/>
      <c r="I5" s="1"/>
      <c r="J5" s="1"/>
      <c r="K5" s="1"/>
      <c r="L5" s="1"/>
      <c r="M5" s="1"/>
      <c r="N5" s="7"/>
      <c r="O5" s="7"/>
      <c r="P5" s="7"/>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71" ht="14.45" thickBot="1">
      <c r="A6" s="3"/>
      <c r="B6" s="53" t="str">
        <f>IF(AND(地域経済波及効果を示す説明書!B18&lt;&gt;"",地域経済波及効果を示す説明書!E18&lt;&gt;""),"OK",IF(OR(地域経済波及効果を示す説明書!B18&lt;&gt;"",地域経済波及効果を示す説明書!E18&lt;&gt;""),"NG",""))</f>
        <v/>
      </c>
      <c r="C6" s="3"/>
      <c r="D6" s="3"/>
      <c r="E6" s="3"/>
      <c r="F6" s="3"/>
      <c r="G6" s="3"/>
      <c r="H6" s="3"/>
      <c r="I6" s="3"/>
      <c r="J6" s="3"/>
      <c r="K6" s="3"/>
      <c r="L6" s="3"/>
      <c r="M6" s="3"/>
      <c r="N6" s="4" t="s">
        <v>159</v>
      </c>
      <c r="O6" s="5">
        <v>2</v>
      </c>
      <c r="P6" s="3" t="s">
        <v>160</v>
      </c>
      <c r="Q6" s="3"/>
      <c r="R6" s="3"/>
      <c r="S6" s="3"/>
      <c r="T6" s="10"/>
      <c r="U6" s="10">
        <v>1</v>
      </c>
      <c r="V6" s="10">
        <v>2</v>
      </c>
      <c r="W6" s="10">
        <v>3</v>
      </c>
      <c r="X6" s="10">
        <v>4</v>
      </c>
      <c r="Y6" s="10">
        <v>5</v>
      </c>
      <c r="Z6" s="10">
        <v>6</v>
      </c>
      <c r="AA6" s="10">
        <v>7</v>
      </c>
      <c r="AB6" s="10">
        <v>8</v>
      </c>
      <c r="AC6" s="10">
        <v>9</v>
      </c>
      <c r="AD6" s="10">
        <v>10</v>
      </c>
      <c r="AE6" s="10">
        <v>11</v>
      </c>
      <c r="AF6" s="10">
        <v>12</v>
      </c>
      <c r="AG6" s="10">
        <v>13</v>
      </c>
      <c r="AH6" s="10">
        <v>14</v>
      </c>
      <c r="AI6" s="10">
        <v>15</v>
      </c>
      <c r="AJ6" s="10">
        <v>16</v>
      </c>
      <c r="AK6" s="10">
        <v>17</v>
      </c>
      <c r="AL6" s="10">
        <v>18</v>
      </c>
      <c r="AM6" s="21" t="s">
        <v>161</v>
      </c>
      <c r="AN6" s="21" t="s">
        <v>162</v>
      </c>
      <c r="AO6" s="21" t="s">
        <v>163</v>
      </c>
      <c r="AP6" s="21" t="s">
        <v>164</v>
      </c>
      <c r="AQ6" s="21" t="s">
        <v>165</v>
      </c>
      <c r="AR6" s="21" t="s">
        <v>166</v>
      </c>
      <c r="AS6" s="21" t="s">
        <v>167</v>
      </c>
      <c r="AT6" s="21" t="s">
        <v>168</v>
      </c>
      <c r="AU6" s="21" t="s">
        <v>169</v>
      </c>
      <c r="AV6" s="21" t="s">
        <v>170</v>
      </c>
      <c r="AW6" s="21" t="s">
        <v>171</v>
      </c>
      <c r="AX6" s="21" t="s">
        <v>172</v>
      </c>
      <c r="AY6" s="21" t="s">
        <v>173</v>
      </c>
      <c r="AZ6" s="21" t="s">
        <v>174</v>
      </c>
      <c r="BA6" s="21" t="s">
        <v>175</v>
      </c>
      <c r="BB6" s="21" t="s">
        <v>176</v>
      </c>
      <c r="BC6" s="21" t="s">
        <v>177</v>
      </c>
      <c r="BD6" s="21" t="s">
        <v>178</v>
      </c>
      <c r="BE6" s="21" t="s">
        <v>179</v>
      </c>
      <c r="BF6" s="21" t="s">
        <v>180</v>
      </c>
      <c r="BG6" s="21" t="s">
        <v>181</v>
      </c>
      <c r="BH6" s="21" t="s">
        <v>182</v>
      </c>
      <c r="BI6" s="105" t="s">
        <v>183</v>
      </c>
      <c r="BJ6" s="34" t="s">
        <v>184</v>
      </c>
      <c r="BK6" s="105" t="s">
        <v>185</v>
      </c>
      <c r="BL6" s="34" t="s">
        <v>186</v>
      </c>
      <c r="BM6" s="105" t="s">
        <v>187</v>
      </c>
      <c r="BN6" s="34" t="s">
        <v>188</v>
      </c>
      <c r="BO6" s="105" t="s">
        <v>189</v>
      </c>
      <c r="BP6" s="34" t="s">
        <v>190</v>
      </c>
      <c r="BQ6" s="105" t="s">
        <v>191</v>
      </c>
      <c r="BR6" s="34" t="s">
        <v>192</v>
      </c>
      <c r="BS6" s="105" t="s">
        <v>193</v>
      </c>
    </row>
    <row r="7" spans="1:71" ht="14.1">
      <c r="A7" s="3"/>
      <c r="B7" s="3"/>
      <c r="C7" s="3"/>
      <c r="D7" s="3"/>
      <c r="E7" s="3"/>
      <c r="F7" s="3"/>
      <c r="G7" s="3"/>
      <c r="H7" s="3"/>
      <c r="I7" s="3"/>
      <c r="J7" s="3"/>
      <c r="K7" s="3"/>
      <c r="L7" s="3"/>
      <c r="M7" s="3"/>
      <c r="N7" s="37">
        <v>1</v>
      </c>
      <c r="O7" s="37">
        <v>1</v>
      </c>
      <c r="P7" s="36">
        <v>1</v>
      </c>
      <c r="Q7" s="3"/>
      <c r="R7" s="3"/>
      <c r="S7" s="3"/>
      <c r="T7" s="10">
        <v>1</v>
      </c>
      <c r="U7" s="23" t="s">
        <v>59</v>
      </c>
      <c r="V7" s="26" t="s">
        <v>60</v>
      </c>
      <c r="W7" s="26" t="s">
        <v>62</v>
      </c>
      <c r="X7" s="26" t="s">
        <v>66</v>
      </c>
      <c r="Y7" s="26" t="s">
        <v>64</v>
      </c>
      <c r="Z7" s="26" t="s">
        <v>68</v>
      </c>
      <c r="AA7" s="26" t="s">
        <v>70</v>
      </c>
      <c r="AB7" s="26" t="s">
        <v>194</v>
      </c>
      <c r="AC7" s="26" t="s">
        <v>194</v>
      </c>
      <c r="AD7" s="26" t="s">
        <v>194</v>
      </c>
      <c r="AE7" s="26" t="s">
        <v>194</v>
      </c>
      <c r="AF7" s="26" t="s">
        <v>194</v>
      </c>
      <c r="AG7" s="26" t="s">
        <v>194</v>
      </c>
      <c r="AH7" s="26" t="s">
        <v>194</v>
      </c>
      <c r="AI7" s="26" t="s">
        <v>194</v>
      </c>
      <c r="AJ7" s="26" t="s">
        <v>194</v>
      </c>
      <c r="AK7" s="26" t="s">
        <v>194</v>
      </c>
      <c r="AL7" s="27" t="s">
        <v>194</v>
      </c>
      <c r="AM7" s="31">
        <f>地域経済波及効果を示す説明書!$G$31</f>
        <v>0</v>
      </c>
      <c r="AN7" s="26">
        <f>地域経済波及効果を示す説明書!$G$32</f>
        <v>0</v>
      </c>
      <c r="AO7" s="26">
        <f>地域経済波及効果を示す説明書!$G$33</f>
        <v>0</v>
      </c>
      <c r="AP7" s="26">
        <f>地域経済波及効果を示す説明書!$G$34</f>
        <v>0</v>
      </c>
      <c r="AQ7" s="26">
        <f>地域経済波及効果を示す説明書!$G$35</f>
        <v>0</v>
      </c>
      <c r="AR7" s="26">
        <f>地域経済波及効果を示す説明書!$G$36</f>
        <v>0</v>
      </c>
      <c r="AS7" s="26">
        <f>地域経済波及効果を示す説明書!$G$37</f>
        <v>0</v>
      </c>
      <c r="AT7" s="26">
        <f>地域経済波及効果を示す説明書!$G$38</f>
        <v>0</v>
      </c>
      <c r="AU7" s="26">
        <f>地域経済波及効果を示す説明書!$G$39</f>
        <v>0</v>
      </c>
      <c r="AV7" s="26">
        <f>地域経済波及効果を示す説明書!$G$40</f>
        <v>0</v>
      </c>
      <c r="AW7" s="26">
        <f>地域経済波及効果を示す説明書!$G$41</f>
        <v>0</v>
      </c>
      <c r="AX7" s="31" t="str">
        <f>IF(AM7=0,"",COUNTIF($U7:$AL7,AM7))</f>
        <v/>
      </c>
      <c r="AY7" s="26" t="str">
        <f t="shared" ref="AY7:AY53" si="0">IF(AN7=0,"",COUNTIF($U7:$AL7,AN7))</f>
        <v/>
      </c>
      <c r="AZ7" s="26" t="str">
        <f t="shared" ref="AZ7:AZ53" si="1">IF(AO7=0,"",COUNTIF($U7:$AL7,AO7))</f>
        <v/>
      </c>
      <c r="BA7" s="26" t="str">
        <f t="shared" ref="BA7:BA53" si="2">IF(AP7=0,"",COUNTIF($U7:$AL7,AP7))</f>
        <v/>
      </c>
      <c r="BB7" s="26" t="str">
        <f t="shared" ref="BB7:BB53" si="3">IF(AQ7=0,"",COUNTIF($U7:$AL7,AQ7))</f>
        <v/>
      </c>
      <c r="BC7" s="26" t="str">
        <f t="shared" ref="BC7:BC53" si="4">IF(AR7=0,"",COUNTIF($U7:$AL7,AR7))</f>
        <v/>
      </c>
      <c r="BD7" s="26" t="str">
        <f t="shared" ref="BD7:BD53" si="5">IF(AS7=0,"",COUNTIF($U7:$AL7,AS7))</f>
        <v/>
      </c>
      <c r="BE7" s="26" t="str">
        <f t="shared" ref="BE7:BE53" si="6">IF(AT7=0,"",COUNTIF($U7:$AL7,AT7))</f>
        <v/>
      </c>
      <c r="BF7" s="26" t="str">
        <f t="shared" ref="BF7:BF53" si="7">IF(AU7=0,"",COUNTIF($U7:$AL7,AU7))</f>
        <v/>
      </c>
      <c r="BG7" s="26" t="str">
        <f t="shared" ref="BG7:BH53" si="8">IF(AV7=0,"",COUNTIF($U7:$AL7,AV7))</f>
        <v/>
      </c>
      <c r="BH7" s="26" t="str">
        <f t="shared" si="8"/>
        <v/>
      </c>
      <c r="BI7" s="32" t="str">
        <f>IF(AX7="","",IF(AX7&gt;=1,"〇","×"))</f>
        <v/>
      </c>
      <c r="BJ7" s="22" t="str">
        <f t="shared" ref="BJ7:BJ53" si="9">IF(AY7="","",IF(AY7&gt;=1,"〇","×"))</f>
        <v/>
      </c>
      <c r="BK7" s="22" t="str">
        <f t="shared" ref="BK7:BK53" si="10">IF(AZ7="","",IF(AZ7&gt;=1,"〇","×"))</f>
        <v/>
      </c>
      <c r="BL7" s="22" t="str">
        <f t="shared" ref="BL7:BL53" si="11">IF(BA7="","",IF(BA7&gt;=1,"〇","×"))</f>
        <v/>
      </c>
      <c r="BM7" s="8" t="str">
        <f t="shared" ref="BM7:BM53" si="12">IF(BB7="","",IF(BB7&gt;=1,"〇","×"))</f>
        <v/>
      </c>
      <c r="BN7" s="8" t="str">
        <f t="shared" ref="BN7:BN53" si="13">IF(BC7="","",IF(BC7&gt;=1,"〇","×"))</f>
        <v/>
      </c>
      <c r="BO7" s="8" t="str">
        <f t="shared" ref="BO7:BO53" si="14">IF(BD7="","",IF(BD7&gt;=1,"〇","×"))</f>
        <v/>
      </c>
      <c r="BP7" s="8" t="str">
        <f t="shared" ref="BP7:BP53" si="15">IF(BE7="","",IF(BE7&gt;=1,"〇","×"))</f>
        <v/>
      </c>
      <c r="BQ7" s="8" t="str">
        <f t="shared" ref="BQ7:BQ53" si="16">IF(BF7="","",IF(BF7&gt;=1,"〇","×"))</f>
        <v/>
      </c>
      <c r="BR7" s="8" t="str">
        <f t="shared" ref="BR7:BR53" si="17">IF(BG7="","",IF(BG7&gt;=1,"〇","×"))</f>
        <v/>
      </c>
      <c r="BS7" s="8" t="str">
        <f t="shared" ref="BS7:BS53" si="18">IF(BH7="","",IF(BH7&gt;=1,"〇","×"))</f>
        <v/>
      </c>
    </row>
    <row r="8" spans="1:71" ht="14.45" thickBot="1">
      <c r="A8" s="3"/>
      <c r="B8" s="3" t="s">
        <v>195</v>
      </c>
      <c r="C8" s="3"/>
      <c r="D8" s="3"/>
      <c r="E8" s="3"/>
      <c r="F8" s="60" t="str">
        <f>_xlfn.IFS($A10="","",OR(B10="〇",C10="〇",D10="〇",E10="〇"),"",OR(B10="×",C10="×",D10="×",E10="×"),"NG",TRUE,"")</f>
        <v/>
      </c>
      <c r="G8" s="3"/>
      <c r="H8" s="3"/>
      <c r="I8" s="3"/>
      <c r="J8" s="3"/>
      <c r="K8" s="3"/>
      <c r="L8" s="3"/>
      <c r="M8" s="3"/>
      <c r="N8" s="37">
        <v>2</v>
      </c>
      <c r="O8" s="37">
        <v>2</v>
      </c>
      <c r="P8" s="36">
        <v>2</v>
      </c>
      <c r="Q8" s="3"/>
      <c r="R8" s="3"/>
      <c r="S8" s="3"/>
      <c r="T8" s="10">
        <v>2</v>
      </c>
      <c r="U8" s="24" t="s">
        <v>60</v>
      </c>
      <c r="V8" s="10" t="s">
        <v>59</v>
      </c>
      <c r="W8" s="10" t="s">
        <v>62</v>
      </c>
      <c r="X8" s="10" t="s">
        <v>66</v>
      </c>
      <c r="Y8" s="10" t="s">
        <v>64</v>
      </c>
      <c r="Z8" s="10" t="s">
        <v>68</v>
      </c>
      <c r="AA8" s="10" t="s">
        <v>70</v>
      </c>
      <c r="AB8" s="10" t="s">
        <v>194</v>
      </c>
      <c r="AC8" s="10" t="s">
        <v>194</v>
      </c>
      <c r="AD8" s="10" t="s">
        <v>194</v>
      </c>
      <c r="AE8" s="10" t="s">
        <v>194</v>
      </c>
      <c r="AF8" s="10" t="s">
        <v>194</v>
      </c>
      <c r="AG8" s="10" t="s">
        <v>194</v>
      </c>
      <c r="AH8" s="10" t="s">
        <v>194</v>
      </c>
      <c r="AI8" s="10" t="s">
        <v>194</v>
      </c>
      <c r="AJ8" s="10" t="s">
        <v>194</v>
      </c>
      <c r="AK8" s="10" t="s">
        <v>194</v>
      </c>
      <c r="AL8" s="28" t="s">
        <v>194</v>
      </c>
      <c r="AM8" s="32">
        <f>地域経済波及効果を示す説明書!$G$31</f>
        <v>0</v>
      </c>
      <c r="AN8" s="10">
        <f>地域経済波及効果を示す説明書!$G$32</f>
        <v>0</v>
      </c>
      <c r="AO8" s="10">
        <f>地域経済波及効果を示す説明書!$G$33</f>
        <v>0</v>
      </c>
      <c r="AP8" s="10">
        <f>地域経済波及効果を示す説明書!$G$34</f>
        <v>0</v>
      </c>
      <c r="AQ8" s="10">
        <f>地域経済波及効果を示す説明書!$G$35</f>
        <v>0</v>
      </c>
      <c r="AR8" s="10">
        <f>地域経済波及効果を示す説明書!$G$36</f>
        <v>0</v>
      </c>
      <c r="AS8" s="10">
        <f>地域経済波及効果を示す説明書!$G$37</f>
        <v>0</v>
      </c>
      <c r="AT8" s="10">
        <f>地域経済波及効果を示す説明書!$G$38</f>
        <v>0</v>
      </c>
      <c r="AU8" s="10">
        <f>地域経済波及効果を示す説明書!$G$39</f>
        <v>0</v>
      </c>
      <c r="AV8" s="10">
        <f>地域経済波及効果を示す説明書!$G$40</f>
        <v>0</v>
      </c>
      <c r="AW8" s="10">
        <f>地域経済波及効果を示す説明書!$G$41</f>
        <v>0</v>
      </c>
      <c r="AX8" s="32" t="str">
        <f t="shared" ref="AX8:AX53" si="19">IF(AM8=0,"",COUNTIF($U8:$AL8,AM8))</f>
        <v/>
      </c>
      <c r="AY8" s="10" t="str">
        <f t="shared" si="0"/>
        <v/>
      </c>
      <c r="AZ8" s="10" t="str">
        <f t="shared" si="1"/>
        <v/>
      </c>
      <c r="BA8" s="10" t="str">
        <f t="shared" si="2"/>
        <v/>
      </c>
      <c r="BB8" s="10" t="str">
        <f t="shared" si="3"/>
        <v/>
      </c>
      <c r="BC8" s="10" t="str">
        <f t="shared" si="4"/>
        <v/>
      </c>
      <c r="BD8" s="10" t="str">
        <f t="shared" si="5"/>
        <v/>
      </c>
      <c r="BE8" s="10" t="str">
        <f t="shared" si="6"/>
        <v/>
      </c>
      <c r="BF8" s="10" t="str">
        <f t="shared" si="7"/>
        <v/>
      </c>
      <c r="BG8" s="10" t="str">
        <f t="shared" si="8"/>
        <v/>
      </c>
      <c r="BH8" s="10" t="str">
        <f t="shared" si="8"/>
        <v/>
      </c>
      <c r="BI8" s="32" t="str">
        <f t="shared" ref="BI8:BI53" si="20">IF(AX8="","",IF(AX8&gt;=1,"〇","×"))</f>
        <v/>
      </c>
      <c r="BJ8" s="22" t="str">
        <f t="shared" si="9"/>
        <v/>
      </c>
      <c r="BK8" s="22" t="str">
        <f t="shared" si="10"/>
        <v/>
      </c>
      <c r="BL8" s="22" t="str">
        <f t="shared" si="11"/>
        <v/>
      </c>
      <c r="BM8" s="190" t="str">
        <f t="shared" si="12"/>
        <v/>
      </c>
      <c r="BN8" s="190" t="str">
        <f t="shared" si="13"/>
        <v/>
      </c>
      <c r="BO8" s="190" t="str">
        <f t="shared" si="14"/>
        <v/>
      </c>
      <c r="BP8" s="190" t="str">
        <f t="shared" si="15"/>
        <v/>
      </c>
      <c r="BQ8" s="190" t="str">
        <f t="shared" si="16"/>
        <v/>
      </c>
      <c r="BR8" s="190" t="str">
        <f t="shared" si="17"/>
        <v/>
      </c>
      <c r="BS8" s="190" t="str">
        <f t="shared" si="18"/>
        <v/>
      </c>
    </row>
    <row r="9" spans="1:71" ht="14.45" customHeight="1" thickBot="1">
      <c r="A9" s="3" t="s">
        <v>196</v>
      </c>
      <c r="B9" s="56" t="str">
        <f>地域経済波及効果を示す説明書!$B$15&amp;""</f>
        <v/>
      </c>
      <c r="C9" s="56" t="str">
        <f>地域経済波及効果を示す説明書!$B$16&amp;""</f>
        <v/>
      </c>
      <c r="D9" s="56" t="str">
        <f>地域経済波及効果を示す説明書!$B$17&amp;""</f>
        <v/>
      </c>
      <c r="E9" s="56" t="str">
        <f>地域経済波及効果を示す説明書!$B$18&amp;""</f>
        <v/>
      </c>
      <c r="F9" s="57" t="s">
        <v>197</v>
      </c>
      <c r="G9" s="81" t="s">
        <v>158</v>
      </c>
      <c r="H9" s="57" t="s">
        <v>198</v>
      </c>
      <c r="I9" s="85" t="s">
        <v>199</v>
      </c>
      <c r="J9" s="86" t="s">
        <v>200</v>
      </c>
      <c r="K9" s="3" t="s">
        <v>201</v>
      </c>
      <c r="L9" s="3" t="s">
        <v>202</v>
      </c>
      <c r="M9" s="3"/>
      <c r="N9" s="37">
        <v>3</v>
      </c>
      <c r="O9" s="37">
        <v>3</v>
      </c>
      <c r="P9" s="36">
        <v>3</v>
      </c>
      <c r="Q9" s="3"/>
      <c r="R9" s="3"/>
      <c r="S9" s="3"/>
      <c r="T9" s="10">
        <v>3</v>
      </c>
      <c r="U9" s="24" t="s">
        <v>62</v>
      </c>
      <c r="V9" s="10" t="s">
        <v>60</v>
      </c>
      <c r="W9" s="10" t="s">
        <v>64</v>
      </c>
      <c r="X9" s="10" t="s">
        <v>66</v>
      </c>
      <c r="Y9" s="10" t="s">
        <v>68</v>
      </c>
      <c r="Z9" s="10" t="s">
        <v>70</v>
      </c>
      <c r="AA9" s="10"/>
      <c r="AB9" s="10" t="s">
        <v>194</v>
      </c>
      <c r="AC9" s="10" t="s">
        <v>194</v>
      </c>
      <c r="AD9" s="10" t="s">
        <v>194</v>
      </c>
      <c r="AE9" s="10" t="s">
        <v>194</v>
      </c>
      <c r="AF9" s="10" t="s">
        <v>194</v>
      </c>
      <c r="AG9" s="10" t="s">
        <v>194</v>
      </c>
      <c r="AH9" s="10" t="s">
        <v>194</v>
      </c>
      <c r="AI9" s="10" t="s">
        <v>194</v>
      </c>
      <c r="AJ9" s="10" t="s">
        <v>194</v>
      </c>
      <c r="AK9" s="10" t="s">
        <v>194</v>
      </c>
      <c r="AL9" s="28" t="s">
        <v>194</v>
      </c>
      <c r="AM9" s="32">
        <f>地域経済波及効果を示す説明書!$G$31</f>
        <v>0</v>
      </c>
      <c r="AN9" s="10">
        <f>地域経済波及効果を示す説明書!$G$32</f>
        <v>0</v>
      </c>
      <c r="AO9" s="10">
        <f>地域経済波及効果を示す説明書!$G$33</f>
        <v>0</v>
      </c>
      <c r="AP9" s="10">
        <f>地域経済波及効果を示す説明書!$G$34</f>
        <v>0</v>
      </c>
      <c r="AQ9" s="10">
        <f>地域経済波及効果を示す説明書!$G$35</f>
        <v>0</v>
      </c>
      <c r="AR9" s="10">
        <f>地域経済波及効果を示す説明書!$G$36</f>
        <v>0</v>
      </c>
      <c r="AS9" s="10">
        <f>地域経済波及効果を示す説明書!$G$37</f>
        <v>0</v>
      </c>
      <c r="AT9" s="10">
        <f>地域経済波及効果を示す説明書!$G$38</f>
        <v>0</v>
      </c>
      <c r="AU9" s="10">
        <f>地域経済波及効果を示す説明書!$G$39</f>
        <v>0</v>
      </c>
      <c r="AV9" s="10">
        <f>地域経済波及効果を示す説明書!$G$40</f>
        <v>0</v>
      </c>
      <c r="AW9" s="10">
        <f>地域経済波及効果を示す説明書!$G$41</f>
        <v>0</v>
      </c>
      <c r="AX9" s="32" t="str">
        <f t="shared" si="19"/>
        <v/>
      </c>
      <c r="AY9" s="10" t="str">
        <f t="shared" si="0"/>
        <v/>
      </c>
      <c r="AZ9" s="10" t="str">
        <f t="shared" si="1"/>
        <v/>
      </c>
      <c r="BA9" s="10" t="str">
        <f t="shared" si="2"/>
        <v/>
      </c>
      <c r="BB9" s="10" t="str">
        <f t="shared" si="3"/>
        <v/>
      </c>
      <c r="BC9" s="10" t="str">
        <f t="shared" si="4"/>
        <v/>
      </c>
      <c r="BD9" s="10" t="str">
        <f t="shared" si="5"/>
        <v/>
      </c>
      <c r="BE9" s="10" t="str">
        <f t="shared" si="6"/>
        <v/>
      </c>
      <c r="BF9" s="10" t="str">
        <f t="shared" si="7"/>
        <v/>
      </c>
      <c r="BG9" s="10" t="str">
        <f t="shared" si="8"/>
        <v/>
      </c>
      <c r="BH9" s="10" t="str">
        <f t="shared" si="8"/>
        <v/>
      </c>
      <c r="BI9" s="32" t="str">
        <f t="shared" si="20"/>
        <v/>
      </c>
      <c r="BJ9" s="22" t="str">
        <f t="shared" si="9"/>
        <v/>
      </c>
      <c r="BK9" s="22" t="str">
        <f t="shared" si="10"/>
        <v/>
      </c>
      <c r="BL9" s="22" t="str">
        <f t="shared" si="11"/>
        <v/>
      </c>
      <c r="BM9" s="190" t="str">
        <f t="shared" si="12"/>
        <v/>
      </c>
      <c r="BN9" s="190" t="str">
        <f t="shared" si="13"/>
        <v/>
      </c>
      <c r="BO9" s="190" t="str">
        <f t="shared" si="14"/>
        <v/>
      </c>
      <c r="BP9" s="190" t="str">
        <f t="shared" si="15"/>
        <v/>
      </c>
      <c r="BQ9" s="190" t="str">
        <f t="shared" si="16"/>
        <v/>
      </c>
      <c r="BR9" s="190" t="str">
        <f t="shared" si="17"/>
        <v/>
      </c>
      <c r="BS9" s="190" t="str">
        <f t="shared" si="18"/>
        <v/>
      </c>
    </row>
    <row r="10" spans="1:71" ht="14.45" thickTop="1">
      <c r="A10" s="50" t="str">
        <f>地域経済波及効果を示す説明書!G31&amp;""</f>
        <v/>
      </c>
      <c r="B10" s="49" t="str">
        <f>IF(B$9="","",VLOOKUP(B$9,$U:$BS,41,FALSE))</f>
        <v/>
      </c>
      <c r="C10" s="48" t="str">
        <f t="shared" ref="C10:E10" si="21">IF(C$9="","",VLOOKUP(C$9,$U:$BS,41,FALSE))</f>
        <v/>
      </c>
      <c r="D10" s="48" t="str">
        <f t="shared" si="21"/>
        <v/>
      </c>
      <c r="E10" s="54" t="str">
        <f>IF(E$9="","",VLOOKUP(E$9,$U:$BS,41,FALSE))</f>
        <v/>
      </c>
      <c r="F10" s="55" t="str">
        <f>_xlfn.IFS($A10="","",OR(B10="〇",C10="〇",D10="〇",E10="〇"),"",OR(B10="×",C10="×",D10="×",E10="×"),"NG",TRUE,"")</f>
        <v/>
      </c>
      <c r="G10" s="82" t="str">
        <f>IF(AND(地域経済波及効果を示す説明書!B31&lt;&gt;"",地域経済波及効果を示す説明書!G31&lt;&gt;"",地域経済波及効果を示す説明書!J31&lt;&gt;"",地域経済波及効果を示す説明書!O31&lt;&gt;""),"OK",IF(OR(地域経済波及効果を示す説明書!B31&lt;&gt;"",地域経済波及効果を示す説明書!G31&lt;&gt;"",地域経済波及効果を示す説明書!J31&lt;&gt;"",地域経済波及効果を示す説明書!O31&lt;&gt;""),"NG",""))</f>
        <v/>
      </c>
      <c r="H10" s="82" t="str">
        <f>IF(OR(F10="NG",G10="NG"),"NG","")</f>
        <v/>
      </c>
      <c r="I10" s="87">
        <f>IF($G10="NG","",IF($F10&lt;&gt;"","",地域経済波及効果を示す説明書!J31))</f>
        <v>0</v>
      </c>
      <c r="J10" s="88">
        <f>IF($G10="NG","",IF($F10&lt;&gt;"","",地域経済波及効果を示す説明書!O31))</f>
        <v>0</v>
      </c>
      <c r="K10" s="3">
        <v>31</v>
      </c>
      <c r="L10" s="3" t="str">
        <f>IF(F10="","",K10)</f>
        <v/>
      </c>
      <c r="M10" s="3"/>
      <c r="N10" s="37">
        <v>4</v>
      </c>
      <c r="O10" s="37">
        <v>4</v>
      </c>
      <c r="P10" s="36">
        <v>4</v>
      </c>
      <c r="Q10" s="3"/>
      <c r="R10" s="3"/>
      <c r="S10" s="3"/>
      <c r="T10" s="10">
        <v>4</v>
      </c>
      <c r="U10" s="24" t="s">
        <v>64</v>
      </c>
      <c r="V10" s="10" t="s">
        <v>62</v>
      </c>
      <c r="W10" s="10" t="s">
        <v>66</v>
      </c>
      <c r="X10" s="10" t="s">
        <v>68</v>
      </c>
      <c r="Y10" s="10" t="s">
        <v>70</v>
      </c>
      <c r="Z10" s="10" t="s">
        <v>60</v>
      </c>
      <c r="AA10" s="10"/>
      <c r="AB10" s="10" t="s">
        <v>194</v>
      </c>
      <c r="AC10" s="10"/>
      <c r="AD10" s="10" t="s">
        <v>194</v>
      </c>
      <c r="AE10" s="10" t="s">
        <v>194</v>
      </c>
      <c r="AF10" s="10" t="s">
        <v>194</v>
      </c>
      <c r="AG10" s="10" t="s">
        <v>194</v>
      </c>
      <c r="AH10" s="10" t="s">
        <v>194</v>
      </c>
      <c r="AI10" s="10" t="s">
        <v>194</v>
      </c>
      <c r="AJ10" s="10" t="s">
        <v>194</v>
      </c>
      <c r="AK10" s="10" t="s">
        <v>194</v>
      </c>
      <c r="AL10" s="28" t="s">
        <v>194</v>
      </c>
      <c r="AM10" s="32">
        <f>地域経済波及効果を示す説明書!$G$31</f>
        <v>0</v>
      </c>
      <c r="AN10" s="10">
        <f>地域経済波及効果を示す説明書!$G$32</f>
        <v>0</v>
      </c>
      <c r="AO10" s="10">
        <f>地域経済波及効果を示す説明書!$G$33</f>
        <v>0</v>
      </c>
      <c r="AP10" s="10">
        <f>地域経済波及効果を示す説明書!$G$34</f>
        <v>0</v>
      </c>
      <c r="AQ10" s="10">
        <f>地域経済波及効果を示す説明書!$G$35</f>
        <v>0</v>
      </c>
      <c r="AR10" s="10">
        <f>地域経済波及効果を示す説明書!$G$36</f>
        <v>0</v>
      </c>
      <c r="AS10" s="10">
        <f>地域経済波及効果を示す説明書!$G$37</f>
        <v>0</v>
      </c>
      <c r="AT10" s="10">
        <f>地域経済波及効果を示す説明書!$G$38</f>
        <v>0</v>
      </c>
      <c r="AU10" s="10">
        <f>地域経済波及効果を示す説明書!$G$39</f>
        <v>0</v>
      </c>
      <c r="AV10" s="10">
        <f>地域経済波及効果を示す説明書!$G$40</f>
        <v>0</v>
      </c>
      <c r="AW10" s="10">
        <f>地域経済波及効果を示す説明書!$G$41</f>
        <v>0</v>
      </c>
      <c r="AX10" s="32" t="str">
        <f t="shared" si="19"/>
        <v/>
      </c>
      <c r="AY10" s="10" t="str">
        <f t="shared" si="0"/>
        <v/>
      </c>
      <c r="AZ10" s="10" t="str">
        <f t="shared" si="1"/>
        <v/>
      </c>
      <c r="BA10" s="10" t="str">
        <f t="shared" si="2"/>
        <v/>
      </c>
      <c r="BB10" s="10" t="str">
        <f t="shared" si="3"/>
        <v/>
      </c>
      <c r="BC10" s="10" t="str">
        <f t="shared" si="4"/>
        <v/>
      </c>
      <c r="BD10" s="10" t="str">
        <f t="shared" si="5"/>
        <v/>
      </c>
      <c r="BE10" s="10" t="str">
        <f t="shared" si="6"/>
        <v/>
      </c>
      <c r="BF10" s="10" t="str">
        <f t="shared" si="7"/>
        <v/>
      </c>
      <c r="BG10" s="10" t="str">
        <f>IF(AV10=0,"",COUNTIF($U10:$AL10,AV10))</f>
        <v/>
      </c>
      <c r="BH10" s="10" t="str">
        <f t="shared" si="8"/>
        <v/>
      </c>
      <c r="BI10" s="32" t="str">
        <f t="shared" si="20"/>
        <v/>
      </c>
      <c r="BJ10" s="22" t="str">
        <f t="shared" si="9"/>
        <v/>
      </c>
      <c r="BK10" s="22" t="str">
        <f t="shared" si="10"/>
        <v/>
      </c>
      <c r="BL10" s="22" t="str">
        <f t="shared" si="11"/>
        <v/>
      </c>
      <c r="BM10" s="190" t="str">
        <f t="shared" si="12"/>
        <v/>
      </c>
      <c r="BN10" s="190" t="str">
        <f t="shared" si="13"/>
        <v/>
      </c>
      <c r="BO10" s="190" t="str">
        <f t="shared" si="14"/>
        <v/>
      </c>
      <c r="BP10" s="190" t="str">
        <f t="shared" si="15"/>
        <v/>
      </c>
      <c r="BQ10" s="190" t="str">
        <f t="shared" si="16"/>
        <v/>
      </c>
      <c r="BR10" s="190" t="str">
        <f t="shared" si="17"/>
        <v/>
      </c>
      <c r="BS10" s="190" t="str">
        <f t="shared" si="18"/>
        <v/>
      </c>
    </row>
    <row r="11" spans="1:71" ht="14.1">
      <c r="A11" s="50" t="str">
        <f>地域経済波及効果を示す説明書!G32&amp;""</f>
        <v/>
      </c>
      <c r="B11" s="49" t="str">
        <f>IF(B$9="","",VLOOKUP(B$9,$U:$BS,42,FALSE))</f>
        <v/>
      </c>
      <c r="C11" s="47" t="str">
        <f t="shared" ref="C11:E11" si="22">IF(C$9="","",VLOOKUP(C$9,$U:$BS,42,FALSE))</f>
        <v/>
      </c>
      <c r="D11" s="47" t="str">
        <f t="shared" si="22"/>
        <v/>
      </c>
      <c r="E11" s="51" t="str">
        <f t="shared" si="22"/>
        <v/>
      </c>
      <c r="F11" s="52" t="str">
        <f t="shared" ref="F11:F20" si="23">_xlfn.IFS($A11="","",OR(B11="〇",C11="〇",D11="〇",E11="〇"),"",OR(B11="×",C11="×",D11="×",E11="×"),"NG",TRUE,"")</f>
        <v/>
      </c>
      <c r="G11" s="83" t="str">
        <f>IF(AND(地域経済波及効果を示す説明書!B32&lt;&gt;"",地域経済波及効果を示す説明書!G32&lt;&gt;"",地域経済波及効果を示す説明書!J32&lt;&gt;"",地域経済波及効果を示す説明書!O32&lt;&gt;""),"OK",IF(OR(地域経済波及効果を示す説明書!B32&lt;&gt;"",地域経済波及効果を示す説明書!G32&lt;&gt;"",地域経済波及効果を示す説明書!J32&lt;&gt;"",地域経済波及効果を示す説明書!O32&lt;&gt;""),"NG",""))</f>
        <v/>
      </c>
      <c r="H11" s="83" t="str">
        <f t="shared" ref="H11:H20" si="24">IF(OR(F11="NG",G11="NG"),"NG","")</f>
        <v/>
      </c>
      <c r="I11" s="87">
        <f>IF($G11="NG","",IF($F11&lt;&gt;"","",地域経済波及効果を示す説明書!J32))</f>
        <v>0</v>
      </c>
      <c r="J11" s="88">
        <f>IF($G11="NG","",IF($F11&lt;&gt;"","",地域経済波及効果を示す説明書!O32))</f>
        <v>0</v>
      </c>
      <c r="K11" s="3">
        <v>32</v>
      </c>
      <c r="L11" s="3" t="str">
        <f>IF(F11="","",_xlfn.CONCAT($L$9,K11))</f>
        <v/>
      </c>
      <c r="M11" s="3"/>
      <c r="N11" s="37">
        <v>5</v>
      </c>
      <c r="O11" s="37">
        <v>5</v>
      </c>
      <c r="P11" s="36">
        <v>5</v>
      </c>
      <c r="Q11" s="3"/>
      <c r="R11" s="3"/>
      <c r="S11" s="3"/>
      <c r="T11" s="10">
        <v>5</v>
      </c>
      <c r="U11" s="24" t="s">
        <v>66</v>
      </c>
      <c r="V11" s="10" t="s">
        <v>60</v>
      </c>
      <c r="W11" s="10" t="s">
        <v>62</v>
      </c>
      <c r="X11" s="10" t="s">
        <v>64</v>
      </c>
      <c r="Y11" s="10" t="s">
        <v>68</v>
      </c>
      <c r="Z11" s="10" t="s">
        <v>70</v>
      </c>
      <c r="AA11" s="10"/>
      <c r="AB11" s="10" t="s">
        <v>194</v>
      </c>
      <c r="AC11" s="10" t="s">
        <v>194</v>
      </c>
      <c r="AD11" s="10" t="s">
        <v>194</v>
      </c>
      <c r="AE11" s="10" t="s">
        <v>194</v>
      </c>
      <c r="AF11" s="10" t="s">
        <v>194</v>
      </c>
      <c r="AG11" s="10" t="s">
        <v>194</v>
      </c>
      <c r="AH11" s="10" t="s">
        <v>194</v>
      </c>
      <c r="AI11" s="10" t="s">
        <v>194</v>
      </c>
      <c r="AJ11" s="10" t="s">
        <v>194</v>
      </c>
      <c r="AK11" s="10" t="s">
        <v>194</v>
      </c>
      <c r="AL11" s="28" t="s">
        <v>194</v>
      </c>
      <c r="AM11" s="32">
        <f>地域経済波及効果を示す説明書!$G$31</f>
        <v>0</v>
      </c>
      <c r="AN11" s="10">
        <f>地域経済波及効果を示す説明書!$G$32</f>
        <v>0</v>
      </c>
      <c r="AO11" s="10">
        <f>地域経済波及効果を示す説明書!$G$33</f>
        <v>0</v>
      </c>
      <c r="AP11" s="10">
        <f>地域経済波及効果を示す説明書!$G$34</f>
        <v>0</v>
      </c>
      <c r="AQ11" s="10">
        <f>地域経済波及効果を示す説明書!$G$35</f>
        <v>0</v>
      </c>
      <c r="AR11" s="10">
        <f>地域経済波及効果を示す説明書!$G$36</f>
        <v>0</v>
      </c>
      <c r="AS11" s="10">
        <f>地域経済波及効果を示す説明書!$G$37</f>
        <v>0</v>
      </c>
      <c r="AT11" s="10">
        <f>地域経済波及効果を示す説明書!$G$38</f>
        <v>0</v>
      </c>
      <c r="AU11" s="10">
        <f>地域経済波及効果を示す説明書!$G$39</f>
        <v>0</v>
      </c>
      <c r="AV11" s="10">
        <f>地域経済波及効果を示す説明書!$G$40</f>
        <v>0</v>
      </c>
      <c r="AW11" s="10">
        <f>地域経済波及効果を示す説明書!$G$41</f>
        <v>0</v>
      </c>
      <c r="AX11" s="32" t="str">
        <f t="shared" si="19"/>
        <v/>
      </c>
      <c r="AY11" s="10" t="str">
        <f t="shared" si="0"/>
        <v/>
      </c>
      <c r="AZ11" s="10" t="str">
        <f t="shared" si="1"/>
        <v/>
      </c>
      <c r="BA11" s="10" t="str">
        <f t="shared" si="2"/>
        <v/>
      </c>
      <c r="BB11" s="10" t="str">
        <f t="shared" si="3"/>
        <v/>
      </c>
      <c r="BC11" s="10" t="str">
        <f t="shared" si="4"/>
        <v/>
      </c>
      <c r="BD11" s="10" t="str">
        <f t="shared" si="5"/>
        <v/>
      </c>
      <c r="BE11" s="10" t="str">
        <f t="shared" si="6"/>
        <v/>
      </c>
      <c r="BF11" s="10" t="str">
        <f t="shared" si="7"/>
        <v/>
      </c>
      <c r="BG11" s="10" t="str">
        <f t="shared" si="8"/>
        <v/>
      </c>
      <c r="BH11" s="10" t="str">
        <f t="shared" si="8"/>
        <v/>
      </c>
      <c r="BI11" s="32" t="str">
        <f t="shared" si="20"/>
        <v/>
      </c>
      <c r="BJ11" s="22" t="str">
        <f t="shared" si="9"/>
        <v/>
      </c>
      <c r="BK11" s="22" t="str">
        <f t="shared" si="10"/>
        <v/>
      </c>
      <c r="BL11" s="22" t="str">
        <f t="shared" si="11"/>
        <v/>
      </c>
      <c r="BM11" s="190" t="str">
        <f t="shared" si="12"/>
        <v/>
      </c>
      <c r="BN11" s="190" t="str">
        <f t="shared" si="13"/>
        <v/>
      </c>
      <c r="BO11" s="190" t="str">
        <f t="shared" si="14"/>
        <v/>
      </c>
      <c r="BP11" s="190" t="str">
        <f t="shared" si="15"/>
        <v/>
      </c>
      <c r="BQ11" s="190" t="str">
        <f t="shared" si="16"/>
        <v/>
      </c>
      <c r="BR11" s="190" t="str">
        <f t="shared" si="17"/>
        <v/>
      </c>
      <c r="BS11" s="190" t="str">
        <f t="shared" si="18"/>
        <v/>
      </c>
    </row>
    <row r="12" spans="1:71" ht="14.1">
      <c r="A12" s="50" t="str">
        <f>地域経済波及効果を示す説明書!G33&amp;""</f>
        <v/>
      </c>
      <c r="B12" s="49" t="str">
        <f>IF(B$9="","",VLOOKUP(B$9,$U:$BS,43,FALSE))</f>
        <v/>
      </c>
      <c r="C12" s="47" t="str">
        <f t="shared" ref="C12:E12" si="25">IF(C$9="","",VLOOKUP(C$9,$U:$BS,43,FALSE))</f>
        <v/>
      </c>
      <c r="D12" s="47" t="str">
        <f t="shared" si="25"/>
        <v/>
      </c>
      <c r="E12" s="51" t="str">
        <f t="shared" si="25"/>
        <v/>
      </c>
      <c r="F12" s="52" t="str">
        <f t="shared" si="23"/>
        <v/>
      </c>
      <c r="G12" s="83" t="str">
        <f>IF(AND(地域経済波及効果を示す説明書!B33&lt;&gt;"",地域経済波及効果を示す説明書!G33&lt;&gt;"",地域経済波及効果を示す説明書!J33&lt;&gt;"",地域経済波及効果を示す説明書!O33&lt;&gt;""),"OK",IF(OR(地域経済波及効果を示す説明書!B33&lt;&gt;"",地域経済波及効果を示す説明書!G33&lt;&gt;"",地域経済波及効果を示す説明書!J33&lt;&gt;"",地域経済波及効果を示す説明書!O33&lt;&gt;""),"NG",""))</f>
        <v/>
      </c>
      <c r="H12" s="83" t="str">
        <f t="shared" si="24"/>
        <v/>
      </c>
      <c r="I12" s="87">
        <f>IF($G12="NG","",IF($F12&lt;&gt;"","",地域経済波及効果を示す説明書!J33))</f>
        <v>0</v>
      </c>
      <c r="J12" s="88">
        <f>IF($G12="NG","",IF($F12&lt;&gt;"","",地域経済波及効果を示す説明書!O33))</f>
        <v>0</v>
      </c>
      <c r="K12" s="3">
        <v>33</v>
      </c>
      <c r="L12" s="3" t="str">
        <f>IF(F12="","",_xlfn.CONCAT($L$9,K12))</f>
        <v/>
      </c>
      <c r="M12" s="3"/>
      <c r="N12" s="37">
        <v>6</v>
      </c>
      <c r="O12" s="37">
        <v>6</v>
      </c>
      <c r="P12" s="36">
        <v>6</v>
      </c>
      <c r="Q12" s="3"/>
      <c r="R12" s="3"/>
      <c r="S12" s="3"/>
      <c r="T12" s="10">
        <v>6</v>
      </c>
      <c r="U12" s="24" t="s">
        <v>68</v>
      </c>
      <c r="V12" s="10" t="s">
        <v>64</v>
      </c>
      <c r="W12" s="10" t="s">
        <v>66</v>
      </c>
      <c r="X12" s="10" t="s">
        <v>70</v>
      </c>
      <c r="Y12" s="10" t="s">
        <v>86</v>
      </c>
      <c r="Z12" s="10" t="s">
        <v>60</v>
      </c>
      <c r="AA12" s="10" t="s">
        <v>62</v>
      </c>
      <c r="AB12" s="10"/>
      <c r="AC12" s="10" t="s">
        <v>194</v>
      </c>
      <c r="AD12" s="10" t="s">
        <v>194</v>
      </c>
      <c r="AE12" s="10" t="s">
        <v>194</v>
      </c>
      <c r="AF12" s="10" t="s">
        <v>194</v>
      </c>
      <c r="AG12" s="10" t="s">
        <v>194</v>
      </c>
      <c r="AH12" s="10" t="s">
        <v>194</v>
      </c>
      <c r="AI12" s="10" t="s">
        <v>194</v>
      </c>
      <c r="AJ12" s="10" t="s">
        <v>194</v>
      </c>
      <c r="AK12" s="10" t="s">
        <v>194</v>
      </c>
      <c r="AL12" s="28" t="s">
        <v>194</v>
      </c>
      <c r="AM12" s="32">
        <f>地域経済波及効果を示す説明書!$G$31</f>
        <v>0</v>
      </c>
      <c r="AN12" s="10">
        <f>地域経済波及効果を示す説明書!$G$32</f>
        <v>0</v>
      </c>
      <c r="AO12" s="10">
        <f>地域経済波及効果を示す説明書!$G$33</f>
        <v>0</v>
      </c>
      <c r="AP12" s="10">
        <f>地域経済波及効果を示す説明書!$G$34</f>
        <v>0</v>
      </c>
      <c r="AQ12" s="10">
        <f>地域経済波及効果を示す説明書!$G$35</f>
        <v>0</v>
      </c>
      <c r="AR12" s="10">
        <f>地域経済波及効果を示す説明書!$G$36</f>
        <v>0</v>
      </c>
      <c r="AS12" s="10">
        <f>地域経済波及効果を示す説明書!$G$37</f>
        <v>0</v>
      </c>
      <c r="AT12" s="10">
        <f>地域経済波及効果を示す説明書!$G$38</f>
        <v>0</v>
      </c>
      <c r="AU12" s="10">
        <f>地域経済波及効果を示す説明書!$G$39</f>
        <v>0</v>
      </c>
      <c r="AV12" s="10">
        <f>地域経済波及効果を示す説明書!$G$40</f>
        <v>0</v>
      </c>
      <c r="AW12" s="10">
        <f>地域経済波及効果を示す説明書!$G$41</f>
        <v>0</v>
      </c>
      <c r="AX12" s="32" t="str">
        <f t="shared" si="19"/>
        <v/>
      </c>
      <c r="AY12" s="10" t="str">
        <f t="shared" si="0"/>
        <v/>
      </c>
      <c r="AZ12" s="10" t="str">
        <f t="shared" si="1"/>
        <v/>
      </c>
      <c r="BA12" s="10" t="str">
        <f t="shared" si="2"/>
        <v/>
      </c>
      <c r="BB12" s="10" t="str">
        <f t="shared" si="3"/>
        <v/>
      </c>
      <c r="BC12" s="10" t="str">
        <f t="shared" si="4"/>
        <v/>
      </c>
      <c r="BD12" s="10" t="str">
        <f t="shared" si="5"/>
        <v/>
      </c>
      <c r="BE12" s="10" t="str">
        <f t="shared" si="6"/>
        <v/>
      </c>
      <c r="BF12" s="10" t="str">
        <f t="shared" si="7"/>
        <v/>
      </c>
      <c r="BG12" s="10" t="str">
        <f t="shared" si="8"/>
        <v/>
      </c>
      <c r="BH12" s="10" t="str">
        <f t="shared" si="8"/>
        <v/>
      </c>
      <c r="BI12" s="32" t="str">
        <f t="shared" si="20"/>
        <v/>
      </c>
      <c r="BJ12" s="22" t="str">
        <f t="shared" si="9"/>
        <v/>
      </c>
      <c r="BK12" s="22" t="str">
        <f t="shared" si="10"/>
        <v/>
      </c>
      <c r="BL12" s="22" t="str">
        <f t="shared" si="11"/>
        <v/>
      </c>
      <c r="BM12" s="190" t="str">
        <f t="shared" si="12"/>
        <v/>
      </c>
      <c r="BN12" s="190" t="str">
        <f t="shared" si="13"/>
        <v/>
      </c>
      <c r="BO12" s="190" t="str">
        <f t="shared" si="14"/>
        <v/>
      </c>
      <c r="BP12" s="190" t="str">
        <f t="shared" si="15"/>
        <v/>
      </c>
      <c r="BQ12" s="190" t="str">
        <f t="shared" si="16"/>
        <v/>
      </c>
      <c r="BR12" s="190" t="str">
        <f t="shared" si="17"/>
        <v/>
      </c>
      <c r="BS12" s="190" t="str">
        <f t="shared" si="18"/>
        <v/>
      </c>
    </row>
    <row r="13" spans="1:71" ht="14.1">
      <c r="A13" s="50" t="str">
        <f>地域経済波及効果を示す説明書!G34&amp;""</f>
        <v/>
      </c>
      <c r="B13" s="49" t="str">
        <f>IF(B$9="","",VLOOKUP(B$9,$U:$BS,44,FALSE))</f>
        <v/>
      </c>
      <c r="C13" s="47" t="str">
        <f t="shared" ref="C13:E13" si="26">IF(C$9="","",VLOOKUP(C$9,$U:$BS,44,FALSE))</f>
        <v/>
      </c>
      <c r="D13" s="47" t="str">
        <f t="shared" si="26"/>
        <v/>
      </c>
      <c r="E13" s="51" t="str">
        <f t="shared" si="26"/>
        <v/>
      </c>
      <c r="F13" s="52" t="str">
        <f t="shared" si="23"/>
        <v/>
      </c>
      <c r="G13" s="83" t="str">
        <f>IF(AND(地域経済波及効果を示す説明書!B34&lt;&gt;"",地域経済波及効果を示す説明書!G34&lt;&gt;"",地域経済波及効果を示す説明書!J34&lt;&gt;"",地域経済波及効果を示す説明書!O34&lt;&gt;""),"OK",IF(OR(地域経済波及効果を示す説明書!B34&lt;&gt;"",地域経済波及効果を示す説明書!G34&lt;&gt;"",地域経済波及効果を示す説明書!J34&lt;&gt;"",地域経済波及効果を示す説明書!O34&lt;&gt;""),"NG",""))</f>
        <v/>
      </c>
      <c r="H13" s="83" t="str">
        <f t="shared" si="24"/>
        <v/>
      </c>
      <c r="I13" s="87">
        <f>IF($G13="NG","",IF($F13&lt;&gt;"","",地域経済波及効果を示す説明書!J34))</f>
        <v>0</v>
      </c>
      <c r="J13" s="88">
        <f>IF($G13="NG","",IF($F13&lt;&gt;"","",地域経済波及効果を示す説明書!O34))</f>
        <v>0</v>
      </c>
      <c r="K13" s="3">
        <v>34</v>
      </c>
      <c r="L13" s="3" t="str">
        <f>IF(F13="","",_xlfn.CONCAT($L$9,K13))</f>
        <v/>
      </c>
      <c r="M13" s="3"/>
      <c r="N13" s="37">
        <v>7</v>
      </c>
      <c r="O13" s="37">
        <v>7</v>
      </c>
      <c r="P13" s="36">
        <v>7</v>
      </c>
      <c r="Q13" s="3"/>
      <c r="R13" s="3"/>
      <c r="S13" s="3"/>
      <c r="T13" s="10">
        <v>7</v>
      </c>
      <c r="U13" s="24" t="s">
        <v>70</v>
      </c>
      <c r="V13" s="10" t="s">
        <v>64</v>
      </c>
      <c r="W13" s="10" t="s">
        <v>68</v>
      </c>
      <c r="X13" s="10" t="s">
        <v>72</v>
      </c>
      <c r="Y13" s="10" t="s">
        <v>74</v>
      </c>
      <c r="Z13" s="10" t="s">
        <v>76</v>
      </c>
      <c r="AA13" s="10" t="s">
        <v>86</v>
      </c>
      <c r="AB13" s="10" t="s">
        <v>60</v>
      </c>
      <c r="AC13" s="10" t="s">
        <v>62</v>
      </c>
      <c r="AD13" s="10" t="s">
        <v>66</v>
      </c>
      <c r="AE13" s="10"/>
      <c r="AF13" s="10" t="s">
        <v>194</v>
      </c>
      <c r="AG13" s="10" t="s">
        <v>194</v>
      </c>
      <c r="AH13" s="10" t="s">
        <v>194</v>
      </c>
      <c r="AI13" s="10" t="s">
        <v>194</v>
      </c>
      <c r="AJ13" s="10" t="s">
        <v>194</v>
      </c>
      <c r="AK13" s="10" t="s">
        <v>194</v>
      </c>
      <c r="AL13" s="28" t="s">
        <v>194</v>
      </c>
      <c r="AM13" s="32">
        <f>地域経済波及効果を示す説明書!$G$31</f>
        <v>0</v>
      </c>
      <c r="AN13" s="10">
        <f>地域経済波及効果を示す説明書!$G$32</f>
        <v>0</v>
      </c>
      <c r="AO13" s="10">
        <f>地域経済波及効果を示す説明書!$G$33</f>
        <v>0</v>
      </c>
      <c r="AP13" s="10">
        <f>地域経済波及効果を示す説明書!$G$34</f>
        <v>0</v>
      </c>
      <c r="AQ13" s="10">
        <f>地域経済波及効果を示す説明書!$G$35</f>
        <v>0</v>
      </c>
      <c r="AR13" s="10">
        <f>地域経済波及効果を示す説明書!$G$36</f>
        <v>0</v>
      </c>
      <c r="AS13" s="10">
        <f>地域経済波及効果を示す説明書!$G$37</f>
        <v>0</v>
      </c>
      <c r="AT13" s="10">
        <f>地域経済波及効果を示す説明書!$G$38</f>
        <v>0</v>
      </c>
      <c r="AU13" s="10">
        <f>地域経済波及効果を示す説明書!$G$39</f>
        <v>0</v>
      </c>
      <c r="AV13" s="10">
        <f>地域経済波及効果を示す説明書!$G$40</f>
        <v>0</v>
      </c>
      <c r="AW13" s="10">
        <f>地域経済波及効果を示す説明書!$G$41</f>
        <v>0</v>
      </c>
      <c r="AX13" s="32" t="str">
        <f t="shared" si="19"/>
        <v/>
      </c>
      <c r="AY13" s="10" t="str">
        <f t="shared" si="0"/>
        <v/>
      </c>
      <c r="AZ13" s="10" t="str">
        <f t="shared" si="1"/>
        <v/>
      </c>
      <c r="BA13" s="10" t="str">
        <f t="shared" si="2"/>
        <v/>
      </c>
      <c r="BB13" s="10" t="str">
        <f t="shared" si="3"/>
        <v/>
      </c>
      <c r="BC13" s="10" t="str">
        <f t="shared" si="4"/>
        <v/>
      </c>
      <c r="BD13" s="10" t="str">
        <f t="shared" si="5"/>
        <v/>
      </c>
      <c r="BE13" s="10" t="str">
        <f t="shared" si="6"/>
        <v/>
      </c>
      <c r="BF13" s="10" t="str">
        <f t="shared" si="7"/>
        <v/>
      </c>
      <c r="BG13" s="10" t="str">
        <f t="shared" si="8"/>
        <v/>
      </c>
      <c r="BH13" s="10" t="str">
        <f t="shared" si="8"/>
        <v/>
      </c>
      <c r="BI13" s="32" t="str">
        <f t="shared" si="20"/>
        <v/>
      </c>
      <c r="BJ13" s="22" t="str">
        <f t="shared" si="9"/>
        <v/>
      </c>
      <c r="BK13" s="22" t="str">
        <f t="shared" si="10"/>
        <v/>
      </c>
      <c r="BL13" s="22" t="str">
        <f t="shared" si="11"/>
        <v/>
      </c>
      <c r="BM13" s="190" t="str">
        <f t="shared" si="12"/>
        <v/>
      </c>
      <c r="BN13" s="190" t="str">
        <f t="shared" si="13"/>
        <v/>
      </c>
      <c r="BO13" s="190" t="str">
        <f t="shared" si="14"/>
        <v/>
      </c>
      <c r="BP13" s="190" t="str">
        <f t="shared" si="15"/>
        <v/>
      </c>
      <c r="BQ13" s="190" t="str">
        <f t="shared" si="16"/>
        <v/>
      </c>
      <c r="BR13" s="190" t="str">
        <f t="shared" si="17"/>
        <v/>
      </c>
      <c r="BS13" s="190" t="str">
        <f t="shared" si="18"/>
        <v/>
      </c>
    </row>
    <row r="14" spans="1:71" ht="14.1">
      <c r="A14" s="50" t="str">
        <f>地域経済波及効果を示す説明書!G35&amp;""</f>
        <v/>
      </c>
      <c r="B14" s="49" t="str">
        <f>IF(B$9="","",VLOOKUP(B$9,$U:$BS,45,FALSE))</f>
        <v/>
      </c>
      <c r="C14" s="47" t="str">
        <f t="shared" ref="C14:E14" si="27">IF(C$9="","",VLOOKUP(C$9,$U:$BS,45,FALSE))</f>
        <v/>
      </c>
      <c r="D14" s="47" t="str">
        <f t="shared" si="27"/>
        <v/>
      </c>
      <c r="E14" s="51" t="str">
        <f t="shared" si="27"/>
        <v/>
      </c>
      <c r="F14" s="52" t="str">
        <f t="shared" si="23"/>
        <v/>
      </c>
      <c r="G14" s="83" t="str">
        <f>IF(AND(地域経済波及効果を示す説明書!B35&lt;&gt;"",地域経済波及効果を示す説明書!G35&lt;&gt;"",地域経済波及効果を示す説明書!J35&lt;&gt;"",地域経済波及効果を示す説明書!O35&lt;&gt;""),"OK",IF(OR(地域経済波及効果を示す説明書!B35&lt;&gt;"",地域経済波及効果を示す説明書!G35&lt;&gt;"",地域経済波及効果を示す説明書!J35&lt;&gt;"",地域経済波及効果を示す説明書!O35&lt;&gt;""),"NG",""))</f>
        <v/>
      </c>
      <c r="H14" s="83" t="str">
        <f t="shared" si="24"/>
        <v/>
      </c>
      <c r="I14" s="87">
        <f>IF($G14="NG","",IF($F14&lt;&gt;"","",地域経済波及効果を示す説明書!J35))</f>
        <v>0</v>
      </c>
      <c r="J14" s="88">
        <f>IF($G14="NG","",IF($F14&lt;&gt;"","",地域経済波及効果を示す説明書!O35))</f>
        <v>0</v>
      </c>
      <c r="K14" s="3">
        <v>35</v>
      </c>
      <c r="L14" s="3" t="str">
        <f t="shared" ref="L14:L20" si="28">IF(F14="","",_xlfn.CONCAT($L$9,K14))</f>
        <v/>
      </c>
      <c r="M14" s="3"/>
      <c r="N14" s="37">
        <v>8</v>
      </c>
      <c r="O14" s="37">
        <v>8</v>
      </c>
      <c r="P14" s="36">
        <v>8</v>
      </c>
      <c r="Q14" s="3"/>
      <c r="R14" s="3"/>
      <c r="S14" s="3"/>
      <c r="T14" s="10">
        <v>8</v>
      </c>
      <c r="U14" s="24" t="s">
        <v>72</v>
      </c>
      <c r="V14" s="10" t="s">
        <v>70</v>
      </c>
      <c r="W14" s="10" t="s">
        <v>74</v>
      </c>
      <c r="X14" s="10" t="s">
        <v>78</v>
      </c>
      <c r="Y14" s="10" t="s">
        <v>80</v>
      </c>
      <c r="Z14" s="10" t="s">
        <v>82</v>
      </c>
      <c r="AA14" s="10" t="s">
        <v>76</v>
      </c>
      <c r="AB14" s="10" t="s">
        <v>84</v>
      </c>
      <c r="AC14" s="10" t="s">
        <v>86</v>
      </c>
      <c r="AD14" s="10" t="s">
        <v>94</v>
      </c>
      <c r="AE14" s="10" t="s">
        <v>96</v>
      </c>
      <c r="AF14" s="10" t="s">
        <v>100</v>
      </c>
      <c r="AG14" s="10" t="s">
        <v>194</v>
      </c>
      <c r="AH14" s="10" t="s">
        <v>194</v>
      </c>
      <c r="AI14" s="10" t="s">
        <v>194</v>
      </c>
      <c r="AJ14" s="10" t="s">
        <v>194</v>
      </c>
      <c r="AK14" s="10" t="s">
        <v>194</v>
      </c>
      <c r="AL14" s="28" t="s">
        <v>194</v>
      </c>
      <c r="AM14" s="32">
        <f>地域経済波及効果を示す説明書!$G$31</f>
        <v>0</v>
      </c>
      <c r="AN14" s="10">
        <f>地域経済波及効果を示す説明書!$G$32</f>
        <v>0</v>
      </c>
      <c r="AO14" s="10">
        <f>地域経済波及効果を示す説明書!$G$33</f>
        <v>0</v>
      </c>
      <c r="AP14" s="10">
        <f>地域経済波及効果を示す説明書!$G$34</f>
        <v>0</v>
      </c>
      <c r="AQ14" s="10">
        <f>地域経済波及効果を示す説明書!$G$35</f>
        <v>0</v>
      </c>
      <c r="AR14" s="10">
        <f>地域経済波及効果を示す説明書!$G$36</f>
        <v>0</v>
      </c>
      <c r="AS14" s="10">
        <f>地域経済波及効果を示す説明書!$G$37</f>
        <v>0</v>
      </c>
      <c r="AT14" s="10">
        <f>地域経済波及効果を示す説明書!$G$38</f>
        <v>0</v>
      </c>
      <c r="AU14" s="10">
        <f>地域経済波及効果を示す説明書!$G$39</f>
        <v>0</v>
      </c>
      <c r="AV14" s="10">
        <f>地域経済波及効果を示す説明書!$G$40</f>
        <v>0</v>
      </c>
      <c r="AW14" s="10">
        <f>地域経済波及効果を示す説明書!$G$41</f>
        <v>0</v>
      </c>
      <c r="AX14" s="32" t="str">
        <f t="shared" si="19"/>
        <v/>
      </c>
      <c r="AY14" s="10" t="str">
        <f t="shared" si="0"/>
        <v/>
      </c>
      <c r="AZ14" s="10" t="str">
        <f t="shared" si="1"/>
        <v/>
      </c>
      <c r="BA14" s="10" t="str">
        <f t="shared" si="2"/>
        <v/>
      </c>
      <c r="BB14" s="10" t="str">
        <f t="shared" si="3"/>
        <v/>
      </c>
      <c r="BC14" s="10" t="str">
        <f t="shared" si="4"/>
        <v/>
      </c>
      <c r="BD14" s="10" t="str">
        <f t="shared" si="5"/>
        <v/>
      </c>
      <c r="BE14" s="10" t="str">
        <f t="shared" si="6"/>
        <v/>
      </c>
      <c r="BF14" s="10" t="str">
        <f t="shared" si="7"/>
        <v/>
      </c>
      <c r="BG14" s="10" t="str">
        <f t="shared" si="8"/>
        <v/>
      </c>
      <c r="BH14" s="10" t="str">
        <f t="shared" si="8"/>
        <v/>
      </c>
      <c r="BI14" s="32" t="str">
        <f t="shared" si="20"/>
        <v/>
      </c>
      <c r="BJ14" s="22" t="str">
        <f t="shared" si="9"/>
        <v/>
      </c>
      <c r="BK14" s="22" t="str">
        <f t="shared" si="10"/>
        <v/>
      </c>
      <c r="BL14" s="22" t="str">
        <f t="shared" si="11"/>
        <v/>
      </c>
      <c r="BM14" s="190" t="str">
        <f t="shared" si="12"/>
        <v/>
      </c>
      <c r="BN14" s="190" t="str">
        <f t="shared" si="13"/>
        <v/>
      </c>
      <c r="BO14" s="190" t="str">
        <f t="shared" si="14"/>
        <v/>
      </c>
      <c r="BP14" s="190" t="str">
        <f t="shared" si="15"/>
        <v/>
      </c>
      <c r="BQ14" s="190" t="str">
        <f t="shared" si="16"/>
        <v/>
      </c>
      <c r="BR14" s="190" t="str">
        <f t="shared" si="17"/>
        <v/>
      </c>
      <c r="BS14" s="190" t="str">
        <f t="shared" si="18"/>
        <v/>
      </c>
    </row>
    <row r="15" spans="1:71" ht="14.1">
      <c r="A15" s="50" t="str">
        <f>地域経済波及効果を示す説明書!G36&amp;""</f>
        <v/>
      </c>
      <c r="B15" s="49" t="str">
        <f>IF(B$9="","",VLOOKUP(B$9,$U:$BS,46,FALSE))</f>
        <v/>
      </c>
      <c r="C15" s="9" t="str">
        <f t="shared" ref="C15:E15" si="29">IF(C$9="","",VLOOKUP(C$9,$U:$BS,46,FALSE))</f>
        <v/>
      </c>
      <c r="D15" s="47" t="str">
        <f t="shared" si="29"/>
        <v/>
      </c>
      <c r="E15" s="51" t="str">
        <f t="shared" si="29"/>
        <v/>
      </c>
      <c r="F15" s="52" t="str">
        <f t="shared" si="23"/>
        <v/>
      </c>
      <c r="G15" s="83" t="str">
        <f>IF(AND(地域経済波及効果を示す説明書!B36&lt;&gt;"",地域経済波及効果を示す説明書!G36&lt;&gt;"",地域経済波及効果を示す説明書!J36&lt;&gt;"",地域経済波及効果を示す説明書!O36&lt;&gt;""),"OK",IF(OR(地域経済波及効果を示す説明書!B36&lt;&gt;"",地域経済波及効果を示す説明書!G36&lt;&gt;"",地域経済波及効果を示す説明書!J36&lt;&gt;"",地域経済波及効果を示す説明書!O36&lt;&gt;""),"NG",""))</f>
        <v/>
      </c>
      <c r="H15" s="83" t="str">
        <f t="shared" si="24"/>
        <v/>
      </c>
      <c r="I15" s="87">
        <f>IF($G15="NG","",IF($F15&lt;&gt;"","",地域経済波及効果を示す説明書!J36))</f>
        <v>0</v>
      </c>
      <c r="J15" s="88">
        <f>IF($G15="NG","",IF($F15&lt;&gt;"","",地域経済波及効果を示す説明書!O36))</f>
        <v>0</v>
      </c>
      <c r="K15" s="3">
        <v>36</v>
      </c>
      <c r="L15" s="3" t="str">
        <f t="shared" si="28"/>
        <v/>
      </c>
      <c r="M15" s="3"/>
      <c r="N15" s="37">
        <v>9</v>
      </c>
      <c r="O15" s="37">
        <v>9</v>
      </c>
      <c r="P15" s="36">
        <v>9</v>
      </c>
      <c r="Q15" s="3"/>
      <c r="R15" s="3"/>
      <c r="S15" s="3"/>
      <c r="T15" s="10">
        <v>9</v>
      </c>
      <c r="U15" s="24" t="s">
        <v>74</v>
      </c>
      <c r="V15" s="10" t="s">
        <v>70</v>
      </c>
      <c r="W15" s="10" t="s">
        <v>72</v>
      </c>
      <c r="X15" s="10" t="s">
        <v>76</v>
      </c>
      <c r="Y15" s="10" t="s">
        <v>78</v>
      </c>
      <c r="Z15" s="10" t="s">
        <v>82</v>
      </c>
      <c r="AA15" s="10" t="s">
        <v>80</v>
      </c>
      <c r="AB15" s="10" t="s">
        <v>84</v>
      </c>
      <c r="AC15" s="10" t="s">
        <v>86</v>
      </c>
      <c r="AD15" s="10" t="s">
        <v>94</v>
      </c>
      <c r="AE15" s="10" t="s">
        <v>96</v>
      </c>
      <c r="AF15" s="10" t="s">
        <v>100</v>
      </c>
      <c r="AG15" s="10" t="s">
        <v>194</v>
      </c>
      <c r="AH15" s="10" t="s">
        <v>194</v>
      </c>
      <c r="AI15" s="10" t="s">
        <v>194</v>
      </c>
      <c r="AJ15" s="10" t="s">
        <v>194</v>
      </c>
      <c r="AK15" s="10" t="s">
        <v>194</v>
      </c>
      <c r="AL15" s="28" t="s">
        <v>194</v>
      </c>
      <c r="AM15" s="32">
        <f>地域経済波及効果を示す説明書!$G$31</f>
        <v>0</v>
      </c>
      <c r="AN15" s="10">
        <f>地域経済波及効果を示す説明書!$G$32</f>
        <v>0</v>
      </c>
      <c r="AO15" s="10">
        <f>地域経済波及効果を示す説明書!$G$33</f>
        <v>0</v>
      </c>
      <c r="AP15" s="10">
        <f>地域経済波及効果を示す説明書!$G$34</f>
        <v>0</v>
      </c>
      <c r="AQ15" s="10">
        <f>地域経済波及効果を示す説明書!$G$35</f>
        <v>0</v>
      </c>
      <c r="AR15" s="10">
        <f>地域経済波及効果を示す説明書!$G$36</f>
        <v>0</v>
      </c>
      <c r="AS15" s="10">
        <f>地域経済波及効果を示す説明書!$G$37</f>
        <v>0</v>
      </c>
      <c r="AT15" s="10">
        <f>地域経済波及効果を示す説明書!$G$38</f>
        <v>0</v>
      </c>
      <c r="AU15" s="10">
        <f>地域経済波及効果を示す説明書!$G$39</f>
        <v>0</v>
      </c>
      <c r="AV15" s="10">
        <f>地域経済波及効果を示す説明書!$G$40</f>
        <v>0</v>
      </c>
      <c r="AW15" s="10">
        <f>地域経済波及効果を示す説明書!$G$41</f>
        <v>0</v>
      </c>
      <c r="AX15" s="32" t="str">
        <f t="shared" si="19"/>
        <v/>
      </c>
      <c r="AY15" s="10" t="str">
        <f t="shared" si="0"/>
        <v/>
      </c>
      <c r="AZ15" s="10" t="str">
        <f t="shared" si="1"/>
        <v/>
      </c>
      <c r="BA15" s="10" t="str">
        <f t="shared" si="2"/>
        <v/>
      </c>
      <c r="BB15" s="10" t="str">
        <f t="shared" si="3"/>
        <v/>
      </c>
      <c r="BC15" s="10" t="str">
        <f t="shared" si="4"/>
        <v/>
      </c>
      <c r="BD15" s="10" t="str">
        <f t="shared" si="5"/>
        <v/>
      </c>
      <c r="BE15" s="10" t="str">
        <f t="shared" si="6"/>
        <v/>
      </c>
      <c r="BF15" s="10" t="str">
        <f t="shared" si="7"/>
        <v/>
      </c>
      <c r="BG15" s="10" t="str">
        <f t="shared" si="8"/>
        <v/>
      </c>
      <c r="BH15" s="10" t="str">
        <f t="shared" si="8"/>
        <v/>
      </c>
      <c r="BI15" s="32" t="str">
        <f t="shared" si="20"/>
        <v/>
      </c>
      <c r="BJ15" s="22" t="str">
        <f t="shared" si="9"/>
        <v/>
      </c>
      <c r="BK15" s="22" t="str">
        <f t="shared" si="10"/>
        <v/>
      </c>
      <c r="BL15" s="22" t="str">
        <f t="shared" si="11"/>
        <v/>
      </c>
      <c r="BM15" s="190" t="str">
        <f t="shared" si="12"/>
        <v/>
      </c>
      <c r="BN15" s="190" t="str">
        <f t="shared" si="13"/>
        <v/>
      </c>
      <c r="BO15" s="190" t="str">
        <f t="shared" si="14"/>
        <v/>
      </c>
      <c r="BP15" s="190" t="str">
        <f t="shared" si="15"/>
        <v/>
      </c>
      <c r="BQ15" s="190" t="str">
        <f t="shared" si="16"/>
        <v/>
      </c>
      <c r="BR15" s="190" t="str">
        <f t="shared" si="17"/>
        <v/>
      </c>
      <c r="BS15" s="190" t="str">
        <f t="shared" si="18"/>
        <v/>
      </c>
    </row>
    <row r="16" spans="1:71" ht="14.1">
      <c r="A16" s="50" t="str">
        <f>地域経済波及効果を示す説明書!G37&amp;""</f>
        <v/>
      </c>
      <c r="B16" s="49" t="str">
        <f>IF(B$9="","",VLOOKUP(B$9,$U:$BS,47,FALSE))</f>
        <v/>
      </c>
      <c r="C16" s="9" t="str">
        <f t="shared" ref="C16:E16" si="30">IF(C$9="","",VLOOKUP(C$9,$U:$BS,47,FALSE))</f>
        <v/>
      </c>
      <c r="D16" s="47" t="str">
        <f t="shared" si="30"/>
        <v/>
      </c>
      <c r="E16" s="51" t="str">
        <f t="shared" si="30"/>
        <v/>
      </c>
      <c r="F16" s="52" t="str">
        <f t="shared" si="23"/>
        <v/>
      </c>
      <c r="G16" s="83" t="str">
        <f>IF(AND(地域経済波及効果を示す説明書!B37&lt;&gt;"",地域経済波及効果を示す説明書!G37&lt;&gt;"",地域経済波及効果を示す説明書!J37&lt;&gt;"",地域経済波及効果を示す説明書!O37&lt;&gt;""),"OK",IF(OR(地域経済波及効果を示す説明書!B37&lt;&gt;"",地域経済波及効果を示す説明書!G37&lt;&gt;"",地域経済波及効果を示す説明書!J37&lt;&gt;"",地域経済波及効果を示す説明書!O37&lt;&gt;""),"NG",""))</f>
        <v/>
      </c>
      <c r="H16" s="83" t="str">
        <f t="shared" si="24"/>
        <v/>
      </c>
      <c r="I16" s="87">
        <f>IF($G16="NG","",IF($F16&lt;&gt;"","",地域経済波及効果を示す説明書!J37))</f>
        <v>0</v>
      </c>
      <c r="J16" s="88">
        <f>IF($G16="NG","",IF($F16&lt;&gt;"","",地域経済波及効果を示す説明書!O37))</f>
        <v>0</v>
      </c>
      <c r="K16" s="3">
        <v>37</v>
      </c>
      <c r="L16" s="3" t="str">
        <f t="shared" si="28"/>
        <v/>
      </c>
      <c r="M16" s="3"/>
      <c r="N16" s="37">
        <v>10</v>
      </c>
      <c r="O16" s="37">
        <v>10</v>
      </c>
      <c r="P16" s="36">
        <v>10</v>
      </c>
      <c r="Q16" s="3"/>
      <c r="R16" s="3"/>
      <c r="S16" s="3"/>
      <c r="T16" s="10">
        <v>10</v>
      </c>
      <c r="U16" s="24" t="s">
        <v>76</v>
      </c>
      <c r="V16" s="10" t="s">
        <v>70</v>
      </c>
      <c r="W16" s="10" t="s">
        <v>74</v>
      </c>
      <c r="X16" s="10" t="s">
        <v>78</v>
      </c>
      <c r="Y16" s="10" t="s">
        <v>86</v>
      </c>
      <c r="Z16" s="10" t="s">
        <v>96</v>
      </c>
      <c r="AA16" s="10" t="s">
        <v>82</v>
      </c>
      <c r="AB16" s="10" t="s">
        <v>72</v>
      </c>
      <c r="AC16" s="10" t="s">
        <v>80</v>
      </c>
      <c r="AD16" s="10" t="s">
        <v>84</v>
      </c>
      <c r="AE16" s="10" t="s">
        <v>94</v>
      </c>
      <c r="AF16" s="10" t="s">
        <v>100</v>
      </c>
      <c r="AG16" s="10" t="s">
        <v>194</v>
      </c>
      <c r="AH16" s="10" t="s">
        <v>194</v>
      </c>
      <c r="AI16" s="10" t="s">
        <v>194</v>
      </c>
      <c r="AJ16" s="10" t="s">
        <v>194</v>
      </c>
      <c r="AK16" s="10" t="s">
        <v>194</v>
      </c>
      <c r="AL16" s="28" t="s">
        <v>194</v>
      </c>
      <c r="AM16" s="32">
        <f>地域経済波及効果を示す説明書!$G$31</f>
        <v>0</v>
      </c>
      <c r="AN16" s="10">
        <f>地域経済波及効果を示す説明書!$G$32</f>
        <v>0</v>
      </c>
      <c r="AO16" s="10">
        <f>地域経済波及効果を示す説明書!$G$33</f>
        <v>0</v>
      </c>
      <c r="AP16" s="10">
        <f>地域経済波及効果を示す説明書!$G$34</f>
        <v>0</v>
      </c>
      <c r="AQ16" s="10">
        <f>地域経済波及効果を示す説明書!$G$35</f>
        <v>0</v>
      </c>
      <c r="AR16" s="10">
        <f>地域経済波及効果を示す説明書!$G$36</f>
        <v>0</v>
      </c>
      <c r="AS16" s="10">
        <f>地域経済波及効果を示す説明書!$G$37</f>
        <v>0</v>
      </c>
      <c r="AT16" s="10">
        <f>地域経済波及効果を示す説明書!$G$38</f>
        <v>0</v>
      </c>
      <c r="AU16" s="10">
        <f>地域経済波及効果を示す説明書!$G$39</f>
        <v>0</v>
      </c>
      <c r="AV16" s="10">
        <f>地域経済波及効果を示す説明書!$G$40</f>
        <v>0</v>
      </c>
      <c r="AW16" s="10">
        <f>地域経済波及効果を示す説明書!$G$41</f>
        <v>0</v>
      </c>
      <c r="AX16" s="32" t="str">
        <f t="shared" si="19"/>
        <v/>
      </c>
      <c r="AY16" s="10" t="str">
        <f t="shared" si="0"/>
        <v/>
      </c>
      <c r="AZ16" s="10" t="str">
        <f t="shared" si="1"/>
        <v/>
      </c>
      <c r="BA16" s="10" t="str">
        <f t="shared" si="2"/>
        <v/>
      </c>
      <c r="BB16" s="10" t="str">
        <f t="shared" si="3"/>
        <v/>
      </c>
      <c r="BC16" s="10" t="str">
        <f t="shared" si="4"/>
        <v/>
      </c>
      <c r="BD16" s="10" t="str">
        <f t="shared" si="5"/>
        <v/>
      </c>
      <c r="BE16" s="10" t="str">
        <f t="shared" si="6"/>
        <v/>
      </c>
      <c r="BF16" s="10" t="str">
        <f t="shared" si="7"/>
        <v/>
      </c>
      <c r="BG16" s="10" t="str">
        <f t="shared" si="8"/>
        <v/>
      </c>
      <c r="BH16" s="10" t="str">
        <f t="shared" si="8"/>
        <v/>
      </c>
      <c r="BI16" s="32" t="str">
        <f t="shared" si="20"/>
        <v/>
      </c>
      <c r="BJ16" s="22" t="str">
        <f t="shared" si="9"/>
        <v/>
      </c>
      <c r="BK16" s="22" t="str">
        <f t="shared" si="10"/>
        <v/>
      </c>
      <c r="BL16" s="22" t="str">
        <f t="shared" si="11"/>
        <v/>
      </c>
      <c r="BM16" s="190" t="str">
        <f t="shared" si="12"/>
        <v/>
      </c>
      <c r="BN16" s="190" t="str">
        <f t="shared" si="13"/>
        <v/>
      </c>
      <c r="BO16" s="190" t="str">
        <f t="shared" si="14"/>
        <v/>
      </c>
      <c r="BP16" s="190" t="str">
        <f t="shared" si="15"/>
        <v/>
      </c>
      <c r="BQ16" s="190" t="str">
        <f t="shared" si="16"/>
        <v/>
      </c>
      <c r="BR16" s="190" t="str">
        <f t="shared" si="17"/>
        <v/>
      </c>
      <c r="BS16" s="190" t="str">
        <f t="shared" si="18"/>
        <v/>
      </c>
    </row>
    <row r="17" spans="1:71" ht="14.1">
      <c r="A17" s="50" t="str">
        <f>地域経済波及効果を示す説明書!G38&amp;""</f>
        <v/>
      </c>
      <c r="B17" s="49" t="str">
        <f>IF(B$9="","",VLOOKUP(B$9,$U:$BS,48,FALSE))</f>
        <v/>
      </c>
      <c r="C17" s="9" t="str">
        <f t="shared" ref="C17:E17" si="31">IF(C$9="","",VLOOKUP(C$9,$U:$BS,48,FALSE))</f>
        <v/>
      </c>
      <c r="D17" s="47" t="str">
        <f t="shared" si="31"/>
        <v/>
      </c>
      <c r="E17" s="51" t="str">
        <f t="shared" si="31"/>
        <v/>
      </c>
      <c r="F17" s="52" t="str">
        <f t="shared" si="23"/>
        <v/>
      </c>
      <c r="G17" s="83" t="str">
        <f>IF(AND(地域経済波及効果を示す説明書!B38&lt;&gt;"",地域経済波及効果を示す説明書!G38&lt;&gt;"",地域経済波及効果を示す説明書!J38&lt;&gt;"",地域経済波及効果を示す説明書!O38&lt;&gt;""),"OK",IF(OR(地域経済波及効果を示す説明書!B38&lt;&gt;"",地域経済波及効果を示す説明書!G38&lt;&gt;"",地域経済波及効果を示す説明書!J38&lt;&gt;"",地域経済波及効果を示す説明書!O38&lt;&gt;""),"NG",""))</f>
        <v/>
      </c>
      <c r="H17" s="83" t="str">
        <f t="shared" si="24"/>
        <v/>
      </c>
      <c r="I17" s="87">
        <f>IF($G17="NG","",IF($F17&lt;&gt;"","",地域経済波及効果を示す説明書!J38))</f>
        <v>0</v>
      </c>
      <c r="J17" s="88">
        <f>IF($G17="NG","",IF($F17&lt;&gt;"","",地域経済波及効果を示す説明書!O38))</f>
        <v>0</v>
      </c>
      <c r="K17" s="3">
        <v>38</v>
      </c>
      <c r="L17" s="3" t="str">
        <f t="shared" si="28"/>
        <v/>
      </c>
      <c r="M17" s="3"/>
      <c r="N17" s="37">
        <v>11</v>
      </c>
      <c r="O17" s="37">
        <v>11</v>
      </c>
      <c r="P17" s="36">
        <v>11</v>
      </c>
      <c r="Q17" s="3"/>
      <c r="R17" s="3"/>
      <c r="S17" s="3"/>
      <c r="T17" s="10">
        <v>11</v>
      </c>
      <c r="U17" s="24" t="s">
        <v>78</v>
      </c>
      <c r="V17" s="10" t="s">
        <v>72</v>
      </c>
      <c r="W17" s="10" t="s">
        <v>74</v>
      </c>
      <c r="X17" s="10" t="s">
        <v>76</v>
      </c>
      <c r="Y17" s="10" t="s">
        <v>80</v>
      </c>
      <c r="Z17" s="10" t="s">
        <v>82</v>
      </c>
      <c r="AA17" s="10" t="s">
        <v>94</v>
      </c>
      <c r="AB17" s="10" t="s">
        <v>96</v>
      </c>
      <c r="AC17" s="10" t="s">
        <v>84</v>
      </c>
      <c r="AD17" s="10" t="s">
        <v>86</v>
      </c>
      <c r="AE17" s="10" t="s">
        <v>100</v>
      </c>
      <c r="AF17" s="10" t="s">
        <v>194</v>
      </c>
      <c r="AG17" s="10" t="s">
        <v>194</v>
      </c>
      <c r="AH17" s="10" t="s">
        <v>194</v>
      </c>
      <c r="AI17" s="10" t="s">
        <v>194</v>
      </c>
      <c r="AJ17" s="10" t="s">
        <v>194</v>
      </c>
      <c r="AK17" s="10" t="s">
        <v>194</v>
      </c>
      <c r="AL17" s="28" t="s">
        <v>194</v>
      </c>
      <c r="AM17" s="32">
        <f>地域経済波及効果を示す説明書!$G$31</f>
        <v>0</v>
      </c>
      <c r="AN17" s="10">
        <f>地域経済波及効果を示す説明書!$G$32</f>
        <v>0</v>
      </c>
      <c r="AO17" s="10">
        <f>地域経済波及効果を示す説明書!$G$33</f>
        <v>0</v>
      </c>
      <c r="AP17" s="10">
        <f>地域経済波及効果を示す説明書!$G$34</f>
        <v>0</v>
      </c>
      <c r="AQ17" s="10">
        <f>地域経済波及効果を示す説明書!$G$35</f>
        <v>0</v>
      </c>
      <c r="AR17" s="10">
        <f>地域経済波及効果を示す説明書!$G$36</f>
        <v>0</v>
      </c>
      <c r="AS17" s="10">
        <f>地域経済波及効果を示す説明書!$G$37</f>
        <v>0</v>
      </c>
      <c r="AT17" s="10">
        <f>地域経済波及効果を示す説明書!$G$38</f>
        <v>0</v>
      </c>
      <c r="AU17" s="10">
        <f>地域経済波及効果を示す説明書!$G$39</f>
        <v>0</v>
      </c>
      <c r="AV17" s="10">
        <f>地域経済波及効果を示す説明書!$G$40</f>
        <v>0</v>
      </c>
      <c r="AW17" s="10">
        <f>地域経済波及効果を示す説明書!$G$41</f>
        <v>0</v>
      </c>
      <c r="AX17" s="32" t="str">
        <f t="shared" si="19"/>
        <v/>
      </c>
      <c r="AY17" s="10" t="str">
        <f t="shared" si="0"/>
        <v/>
      </c>
      <c r="AZ17" s="10" t="str">
        <f t="shared" si="1"/>
        <v/>
      </c>
      <c r="BA17" s="10" t="str">
        <f t="shared" si="2"/>
        <v/>
      </c>
      <c r="BB17" s="10" t="str">
        <f t="shared" si="3"/>
        <v/>
      </c>
      <c r="BC17" s="10" t="str">
        <f t="shared" si="4"/>
        <v/>
      </c>
      <c r="BD17" s="10" t="str">
        <f t="shared" si="5"/>
        <v/>
      </c>
      <c r="BE17" s="10" t="str">
        <f t="shared" si="6"/>
        <v/>
      </c>
      <c r="BF17" s="10" t="str">
        <f t="shared" si="7"/>
        <v/>
      </c>
      <c r="BG17" s="10" t="str">
        <f t="shared" si="8"/>
        <v/>
      </c>
      <c r="BH17" s="10" t="str">
        <f t="shared" si="8"/>
        <v/>
      </c>
      <c r="BI17" s="32" t="str">
        <f t="shared" si="20"/>
        <v/>
      </c>
      <c r="BJ17" s="22" t="str">
        <f t="shared" si="9"/>
        <v/>
      </c>
      <c r="BK17" s="22" t="str">
        <f t="shared" si="10"/>
        <v/>
      </c>
      <c r="BL17" s="22" t="str">
        <f t="shared" si="11"/>
        <v/>
      </c>
      <c r="BM17" s="190" t="str">
        <f t="shared" si="12"/>
        <v/>
      </c>
      <c r="BN17" s="190" t="str">
        <f t="shared" si="13"/>
        <v/>
      </c>
      <c r="BO17" s="190" t="str">
        <f t="shared" si="14"/>
        <v/>
      </c>
      <c r="BP17" s="190" t="str">
        <f t="shared" si="15"/>
        <v/>
      </c>
      <c r="BQ17" s="190" t="str">
        <f t="shared" si="16"/>
        <v/>
      </c>
      <c r="BR17" s="190" t="str">
        <f t="shared" si="17"/>
        <v/>
      </c>
      <c r="BS17" s="190" t="str">
        <f t="shared" si="18"/>
        <v/>
      </c>
    </row>
    <row r="18" spans="1:71" ht="14.1">
      <c r="A18" s="50" t="str">
        <f>地域経済波及効果を示す説明書!G39&amp;""</f>
        <v/>
      </c>
      <c r="B18" s="49" t="str">
        <f>IF(B$9="","",VLOOKUP(B$9,$U:$BS,49,FALSE))</f>
        <v/>
      </c>
      <c r="C18" s="9" t="str">
        <f t="shared" ref="C18:E18" si="32">IF(C$9="","",VLOOKUP(C$9,$U:$BS,49,FALSE))</f>
        <v/>
      </c>
      <c r="D18" s="47" t="str">
        <f t="shared" si="32"/>
        <v/>
      </c>
      <c r="E18" s="51" t="str">
        <f t="shared" si="32"/>
        <v/>
      </c>
      <c r="F18" s="52" t="str">
        <f t="shared" si="23"/>
        <v/>
      </c>
      <c r="G18" s="83" t="str">
        <f>IF(AND(地域経済波及効果を示す説明書!B39&lt;&gt;"",地域経済波及効果を示す説明書!G39&lt;&gt;"",地域経済波及効果を示す説明書!J39&lt;&gt;"",地域経済波及効果を示す説明書!O39&lt;&gt;""),"OK",IF(OR(地域経済波及効果を示す説明書!B39&lt;&gt;"",地域経済波及効果を示す説明書!G39&lt;&gt;"",地域経済波及効果を示す説明書!J39&lt;&gt;"",地域経済波及効果を示す説明書!O39&lt;&gt;""),"NG",""))</f>
        <v/>
      </c>
      <c r="H18" s="83" t="str">
        <f t="shared" si="24"/>
        <v/>
      </c>
      <c r="I18" s="87">
        <f>IF($G18="NG","",IF($F18&lt;&gt;"","",地域経済波及効果を示す説明書!J39))</f>
        <v>0</v>
      </c>
      <c r="J18" s="88">
        <f>IF($G18="NG","",IF($F18&lt;&gt;"","",地域経済波及効果を示す説明書!O39))</f>
        <v>0</v>
      </c>
      <c r="K18" s="3">
        <v>39</v>
      </c>
      <c r="L18" s="3" t="str">
        <f t="shared" si="28"/>
        <v/>
      </c>
      <c r="M18" s="3"/>
      <c r="N18" s="37">
        <v>12</v>
      </c>
      <c r="O18" s="37">
        <v>12</v>
      </c>
      <c r="P18" s="36">
        <v>12</v>
      </c>
      <c r="Q18" s="3"/>
      <c r="R18" s="3"/>
      <c r="S18" s="3"/>
      <c r="T18" s="10">
        <v>12</v>
      </c>
      <c r="U18" s="24" t="s">
        <v>80</v>
      </c>
      <c r="V18" s="10" t="s">
        <v>72</v>
      </c>
      <c r="W18" s="10" t="s">
        <v>78</v>
      </c>
      <c r="X18" s="10" t="s">
        <v>82</v>
      </c>
      <c r="Y18" s="10" t="s">
        <v>84</v>
      </c>
      <c r="Z18" s="10" t="s">
        <v>74</v>
      </c>
      <c r="AA18" s="10" t="s">
        <v>76</v>
      </c>
      <c r="AB18" s="10" t="s">
        <v>86</v>
      </c>
      <c r="AC18" s="10" t="s">
        <v>94</v>
      </c>
      <c r="AD18" s="10" t="s">
        <v>96</v>
      </c>
      <c r="AE18" s="10" t="s">
        <v>100</v>
      </c>
      <c r="AF18" s="10" t="s">
        <v>194</v>
      </c>
      <c r="AG18" s="10" t="s">
        <v>194</v>
      </c>
      <c r="AH18" s="10" t="s">
        <v>194</v>
      </c>
      <c r="AI18" s="10" t="s">
        <v>194</v>
      </c>
      <c r="AJ18" s="10" t="s">
        <v>194</v>
      </c>
      <c r="AK18" s="10" t="s">
        <v>194</v>
      </c>
      <c r="AL18" s="28" t="s">
        <v>194</v>
      </c>
      <c r="AM18" s="32">
        <f>地域経済波及効果を示す説明書!$G$31</f>
        <v>0</v>
      </c>
      <c r="AN18" s="10">
        <f>地域経済波及効果を示す説明書!$G$32</f>
        <v>0</v>
      </c>
      <c r="AO18" s="10">
        <f>地域経済波及効果を示す説明書!$G$33</f>
        <v>0</v>
      </c>
      <c r="AP18" s="10">
        <f>地域経済波及効果を示す説明書!$G$34</f>
        <v>0</v>
      </c>
      <c r="AQ18" s="10">
        <f>地域経済波及効果を示す説明書!$G$35</f>
        <v>0</v>
      </c>
      <c r="AR18" s="10">
        <f>地域経済波及効果を示す説明書!$G$36</f>
        <v>0</v>
      </c>
      <c r="AS18" s="10">
        <f>地域経済波及効果を示す説明書!$G$37</f>
        <v>0</v>
      </c>
      <c r="AT18" s="10">
        <f>地域経済波及効果を示す説明書!$G$38</f>
        <v>0</v>
      </c>
      <c r="AU18" s="10">
        <f>地域経済波及効果を示す説明書!$G$39</f>
        <v>0</v>
      </c>
      <c r="AV18" s="10">
        <f>地域経済波及効果を示す説明書!$G$40</f>
        <v>0</v>
      </c>
      <c r="AW18" s="10">
        <f>地域経済波及効果を示す説明書!$G$41</f>
        <v>0</v>
      </c>
      <c r="AX18" s="32" t="str">
        <f t="shared" si="19"/>
        <v/>
      </c>
      <c r="AY18" s="10" t="str">
        <f t="shared" si="0"/>
        <v/>
      </c>
      <c r="AZ18" s="10" t="str">
        <f t="shared" si="1"/>
        <v/>
      </c>
      <c r="BA18" s="10" t="str">
        <f t="shared" si="2"/>
        <v/>
      </c>
      <c r="BB18" s="10" t="str">
        <f t="shared" si="3"/>
        <v/>
      </c>
      <c r="BC18" s="10" t="str">
        <f t="shared" si="4"/>
        <v/>
      </c>
      <c r="BD18" s="10" t="str">
        <f t="shared" si="5"/>
        <v/>
      </c>
      <c r="BE18" s="10" t="str">
        <f t="shared" si="6"/>
        <v/>
      </c>
      <c r="BF18" s="10" t="str">
        <f t="shared" si="7"/>
        <v/>
      </c>
      <c r="BG18" s="10" t="str">
        <f t="shared" si="8"/>
        <v/>
      </c>
      <c r="BH18" s="10" t="str">
        <f t="shared" si="8"/>
        <v/>
      </c>
      <c r="BI18" s="32" t="str">
        <f t="shared" si="20"/>
        <v/>
      </c>
      <c r="BJ18" s="22" t="str">
        <f t="shared" si="9"/>
        <v/>
      </c>
      <c r="BK18" s="22" t="str">
        <f t="shared" si="10"/>
        <v/>
      </c>
      <c r="BL18" s="22" t="str">
        <f t="shared" si="11"/>
        <v/>
      </c>
      <c r="BM18" s="190" t="str">
        <f t="shared" si="12"/>
        <v/>
      </c>
      <c r="BN18" s="190" t="str">
        <f t="shared" si="13"/>
        <v/>
      </c>
      <c r="BO18" s="190" t="str">
        <f t="shared" si="14"/>
        <v/>
      </c>
      <c r="BP18" s="190" t="str">
        <f t="shared" si="15"/>
        <v/>
      </c>
      <c r="BQ18" s="190" t="str">
        <f t="shared" si="16"/>
        <v/>
      </c>
      <c r="BR18" s="190" t="str">
        <f t="shared" si="17"/>
        <v/>
      </c>
      <c r="BS18" s="190" t="str">
        <f t="shared" si="18"/>
        <v/>
      </c>
    </row>
    <row r="19" spans="1:71" ht="14.1">
      <c r="A19" s="50" t="str">
        <f>地域経済波及効果を示す説明書!G40&amp;""</f>
        <v/>
      </c>
      <c r="B19" s="49" t="str">
        <f>IF(B$9="","",VLOOKUP(B$9,$U:$BS,50,FALSE))</f>
        <v/>
      </c>
      <c r="C19" s="9" t="str">
        <f t="shared" ref="C19:E19" si="33">IF(C$9="","",VLOOKUP(C$9,$U:$BS,50,FALSE))</f>
        <v/>
      </c>
      <c r="D19" s="47" t="str">
        <f t="shared" si="33"/>
        <v/>
      </c>
      <c r="E19" s="51" t="str">
        <f t="shared" si="33"/>
        <v/>
      </c>
      <c r="F19" s="52" t="str">
        <f t="shared" si="23"/>
        <v/>
      </c>
      <c r="G19" s="83" t="str">
        <f>IF(AND(地域経済波及効果を示す説明書!B40&lt;&gt;"",地域経済波及効果を示す説明書!G40&lt;&gt;"",地域経済波及効果を示す説明書!J40&lt;&gt;"",地域経済波及効果を示す説明書!O40&lt;&gt;""),"OK",IF(OR(地域経済波及効果を示す説明書!B40&lt;&gt;"",地域経済波及効果を示す説明書!G40&lt;&gt;"",地域経済波及効果を示す説明書!J40&lt;&gt;"",地域経済波及効果を示す説明書!O40&lt;&gt;""),"NG",""))</f>
        <v/>
      </c>
      <c r="H19" s="83" t="str">
        <f t="shared" si="24"/>
        <v/>
      </c>
      <c r="I19" s="87">
        <f>IF($G19="NG","",IF($F19&lt;&gt;"","",地域経済波及効果を示す説明書!J40))</f>
        <v>0</v>
      </c>
      <c r="J19" s="88">
        <f>IF($G19="NG","",IF($F19&lt;&gt;"","",地域経済波及効果を示す説明書!O40))</f>
        <v>0</v>
      </c>
      <c r="K19" s="3">
        <v>40</v>
      </c>
      <c r="L19" s="3" t="str">
        <f>IF(F19="","",_xlfn.CONCAT($L$9,K19))</f>
        <v/>
      </c>
      <c r="M19" s="3"/>
      <c r="N19" s="37">
        <v>13</v>
      </c>
      <c r="O19" s="37">
        <v>13</v>
      </c>
      <c r="P19" s="36">
        <v>13</v>
      </c>
      <c r="Q19" s="3"/>
      <c r="R19" s="3"/>
      <c r="S19" s="3"/>
      <c r="T19" s="10">
        <v>13</v>
      </c>
      <c r="U19" s="24" t="s">
        <v>82</v>
      </c>
      <c r="V19" s="10" t="s">
        <v>78</v>
      </c>
      <c r="W19" s="10" t="s">
        <v>80</v>
      </c>
      <c r="X19" s="10" t="s">
        <v>84</v>
      </c>
      <c r="Y19" s="10" t="s">
        <v>94</v>
      </c>
      <c r="Z19" s="10" t="s">
        <v>72</v>
      </c>
      <c r="AA19" s="10" t="s">
        <v>74</v>
      </c>
      <c r="AB19" s="10" t="s">
        <v>76</v>
      </c>
      <c r="AC19" s="10" t="s">
        <v>86</v>
      </c>
      <c r="AD19" s="10" t="s">
        <v>96</v>
      </c>
      <c r="AE19" s="10" t="s">
        <v>100</v>
      </c>
      <c r="AF19" s="10" t="s">
        <v>194</v>
      </c>
      <c r="AG19" s="10" t="s">
        <v>194</v>
      </c>
      <c r="AH19" s="10" t="s">
        <v>194</v>
      </c>
      <c r="AI19" s="10" t="s">
        <v>194</v>
      </c>
      <c r="AJ19" s="10" t="s">
        <v>194</v>
      </c>
      <c r="AK19" s="10" t="s">
        <v>194</v>
      </c>
      <c r="AL19" s="28" t="s">
        <v>194</v>
      </c>
      <c r="AM19" s="32">
        <f>地域経済波及効果を示す説明書!$G$31</f>
        <v>0</v>
      </c>
      <c r="AN19" s="10">
        <f>地域経済波及効果を示す説明書!$G$32</f>
        <v>0</v>
      </c>
      <c r="AO19" s="10">
        <f>地域経済波及効果を示す説明書!$G$33</f>
        <v>0</v>
      </c>
      <c r="AP19" s="10">
        <f>地域経済波及効果を示す説明書!$G$34</f>
        <v>0</v>
      </c>
      <c r="AQ19" s="10">
        <f>地域経済波及効果を示す説明書!$G$35</f>
        <v>0</v>
      </c>
      <c r="AR19" s="10">
        <f>地域経済波及効果を示す説明書!$G$36</f>
        <v>0</v>
      </c>
      <c r="AS19" s="10">
        <f>地域経済波及効果を示す説明書!$G$37</f>
        <v>0</v>
      </c>
      <c r="AT19" s="10">
        <f>地域経済波及効果を示す説明書!$G$38</f>
        <v>0</v>
      </c>
      <c r="AU19" s="10">
        <f>地域経済波及効果を示す説明書!$G$39</f>
        <v>0</v>
      </c>
      <c r="AV19" s="10">
        <f>地域経済波及効果を示す説明書!$G$40</f>
        <v>0</v>
      </c>
      <c r="AW19" s="10">
        <f>地域経済波及効果を示す説明書!$G$41</f>
        <v>0</v>
      </c>
      <c r="AX19" s="32" t="str">
        <f t="shared" si="19"/>
        <v/>
      </c>
      <c r="AY19" s="10" t="str">
        <f t="shared" si="0"/>
        <v/>
      </c>
      <c r="AZ19" s="10" t="str">
        <f t="shared" si="1"/>
        <v/>
      </c>
      <c r="BA19" s="10" t="str">
        <f t="shared" si="2"/>
        <v/>
      </c>
      <c r="BB19" s="10" t="str">
        <f t="shared" si="3"/>
        <v/>
      </c>
      <c r="BC19" s="10" t="str">
        <f t="shared" si="4"/>
        <v/>
      </c>
      <c r="BD19" s="10" t="str">
        <f t="shared" si="5"/>
        <v/>
      </c>
      <c r="BE19" s="10" t="str">
        <f t="shared" si="6"/>
        <v/>
      </c>
      <c r="BF19" s="10" t="str">
        <f t="shared" si="7"/>
        <v/>
      </c>
      <c r="BG19" s="10" t="str">
        <f t="shared" si="8"/>
        <v/>
      </c>
      <c r="BH19" s="10" t="str">
        <f t="shared" si="8"/>
        <v/>
      </c>
      <c r="BI19" s="32" t="str">
        <f t="shared" si="20"/>
        <v/>
      </c>
      <c r="BJ19" s="22" t="str">
        <f t="shared" si="9"/>
        <v/>
      </c>
      <c r="BK19" s="22" t="str">
        <f t="shared" si="10"/>
        <v/>
      </c>
      <c r="BL19" s="22" t="str">
        <f t="shared" si="11"/>
        <v/>
      </c>
      <c r="BM19" s="190" t="str">
        <f t="shared" si="12"/>
        <v/>
      </c>
      <c r="BN19" s="190" t="str">
        <f t="shared" si="13"/>
        <v/>
      </c>
      <c r="BO19" s="190" t="str">
        <f t="shared" si="14"/>
        <v/>
      </c>
      <c r="BP19" s="190" t="str">
        <f t="shared" si="15"/>
        <v/>
      </c>
      <c r="BQ19" s="190" t="str">
        <f t="shared" si="16"/>
        <v/>
      </c>
      <c r="BR19" s="190" t="str">
        <f t="shared" si="17"/>
        <v/>
      </c>
      <c r="BS19" s="190" t="str">
        <f t="shared" si="18"/>
        <v/>
      </c>
    </row>
    <row r="20" spans="1:71" ht="14.45" thickBot="1">
      <c r="A20" s="50" t="str">
        <f>地域経済波及効果を示す説明書!G41&amp;""</f>
        <v/>
      </c>
      <c r="B20" s="49" t="str">
        <f>IF(B$9="","",VLOOKUP(B$9,$U:$BS,51,FALSE))</f>
        <v/>
      </c>
      <c r="C20" s="9" t="str">
        <f t="shared" ref="C20:E20" si="34">IF(C$9="","",VLOOKUP(C$9,$U:$BS,51,FALSE))</f>
        <v/>
      </c>
      <c r="D20" s="47" t="str">
        <f t="shared" si="34"/>
        <v/>
      </c>
      <c r="E20" s="51" t="str">
        <f t="shared" si="34"/>
        <v/>
      </c>
      <c r="F20" s="53" t="str">
        <f t="shared" si="23"/>
        <v/>
      </c>
      <c r="G20" s="84" t="str">
        <f>IF(AND(地域経済波及効果を示す説明書!B41&lt;&gt;"",地域経済波及効果を示す説明書!G41&lt;&gt;"",地域経済波及効果を示す説明書!J41&lt;&gt;"",地域経済波及効果を示す説明書!O41&lt;&gt;""),"OK",IF(OR(地域経済波及効果を示す説明書!B41&lt;&gt;"",地域経済波及効果を示す説明書!G41&lt;&gt;"",地域経済波及効果を示す説明書!J41&lt;&gt;"",地域経済波及効果を示す説明書!O41&lt;&gt;""),"NG",""))</f>
        <v/>
      </c>
      <c r="H20" s="84" t="str">
        <f t="shared" si="24"/>
        <v/>
      </c>
      <c r="I20" s="89">
        <f>IF($G20="NG","",IF($F20&lt;&gt;"","",地域経済波及効果を示す説明書!J41))</f>
        <v>0</v>
      </c>
      <c r="J20" s="90">
        <f>IF($G20="NG","",IF($F20&lt;&gt;"","",地域経済波及効果を示す説明書!O41))</f>
        <v>0</v>
      </c>
      <c r="K20" s="3">
        <v>41</v>
      </c>
      <c r="L20" s="3" t="str">
        <f t="shared" si="28"/>
        <v/>
      </c>
      <c r="M20" s="3"/>
      <c r="N20" s="37">
        <v>14</v>
      </c>
      <c r="O20" s="37">
        <v>14</v>
      </c>
      <c r="P20" s="36">
        <v>14</v>
      </c>
      <c r="Q20" s="3"/>
      <c r="R20" s="3"/>
      <c r="S20" s="3"/>
      <c r="T20" s="10">
        <v>14</v>
      </c>
      <c r="U20" s="24" t="s">
        <v>84</v>
      </c>
      <c r="V20" s="10" t="s">
        <v>80</v>
      </c>
      <c r="W20" s="10" t="s">
        <v>82</v>
      </c>
      <c r="X20" s="10" t="s">
        <v>94</v>
      </c>
      <c r="Y20" s="10" t="s">
        <v>100</v>
      </c>
      <c r="Z20" s="10" t="s">
        <v>72</v>
      </c>
      <c r="AA20" s="10" t="s">
        <v>74</v>
      </c>
      <c r="AB20" s="10" t="s">
        <v>76</v>
      </c>
      <c r="AC20" s="10" t="s">
        <v>78</v>
      </c>
      <c r="AD20" s="10" t="s">
        <v>86</v>
      </c>
      <c r="AE20" s="10" t="s">
        <v>96</v>
      </c>
      <c r="AF20" s="10" t="s">
        <v>194</v>
      </c>
      <c r="AG20" s="10" t="s">
        <v>194</v>
      </c>
      <c r="AH20" s="10" t="s">
        <v>194</v>
      </c>
      <c r="AI20" s="10" t="s">
        <v>194</v>
      </c>
      <c r="AJ20" s="10" t="s">
        <v>194</v>
      </c>
      <c r="AK20" s="10" t="s">
        <v>194</v>
      </c>
      <c r="AL20" s="28" t="s">
        <v>194</v>
      </c>
      <c r="AM20" s="32">
        <f>地域経済波及効果を示す説明書!$G$31</f>
        <v>0</v>
      </c>
      <c r="AN20" s="10">
        <f>地域経済波及効果を示す説明書!$G$32</f>
        <v>0</v>
      </c>
      <c r="AO20" s="10">
        <f>地域経済波及効果を示す説明書!$G$33</f>
        <v>0</v>
      </c>
      <c r="AP20" s="10">
        <f>地域経済波及効果を示す説明書!$G$34</f>
        <v>0</v>
      </c>
      <c r="AQ20" s="10">
        <f>地域経済波及効果を示す説明書!$G$35</f>
        <v>0</v>
      </c>
      <c r="AR20" s="10">
        <f>地域経済波及効果を示す説明書!$G$36</f>
        <v>0</v>
      </c>
      <c r="AS20" s="10">
        <f>地域経済波及効果を示す説明書!$G$37</f>
        <v>0</v>
      </c>
      <c r="AT20" s="10">
        <f>地域経済波及効果を示す説明書!$G$38</f>
        <v>0</v>
      </c>
      <c r="AU20" s="10">
        <f>地域経済波及効果を示す説明書!$G$39</f>
        <v>0</v>
      </c>
      <c r="AV20" s="10">
        <f>地域経済波及効果を示す説明書!$G$40</f>
        <v>0</v>
      </c>
      <c r="AW20" s="10">
        <f>地域経済波及効果を示す説明書!$G$41</f>
        <v>0</v>
      </c>
      <c r="AX20" s="32" t="str">
        <f t="shared" si="19"/>
        <v/>
      </c>
      <c r="AY20" s="10" t="str">
        <f t="shared" si="0"/>
        <v/>
      </c>
      <c r="AZ20" s="10" t="str">
        <f t="shared" si="1"/>
        <v/>
      </c>
      <c r="BA20" s="10" t="str">
        <f t="shared" si="2"/>
        <v/>
      </c>
      <c r="BB20" s="10" t="str">
        <f t="shared" si="3"/>
        <v/>
      </c>
      <c r="BC20" s="10" t="str">
        <f t="shared" si="4"/>
        <v/>
      </c>
      <c r="BD20" s="10" t="str">
        <f t="shared" si="5"/>
        <v/>
      </c>
      <c r="BE20" s="10" t="str">
        <f t="shared" si="6"/>
        <v/>
      </c>
      <c r="BF20" s="10" t="str">
        <f t="shared" si="7"/>
        <v/>
      </c>
      <c r="BG20" s="10" t="str">
        <f t="shared" si="8"/>
        <v/>
      </c>
      <c r="BH20" s="10" t="str">
        <f t="shared" si="8"/>
        <v/>
      </c>
      <c r="BI20" s="32" t="str">
        <f t="shared" si="20"/>
        <v/>
      </c>
      <c r="BJ20" s="22" t="str">
        <f t="shared" si="9"/>
        <v/>
      </c>
      <c r="BK20" s="22" t="str">
        <f t="shared" si="10"/>
        <v/>
      </c>
      <c r="BL20" s="22" t="str">
        <f t="shared" si="11"/>
        <v/>
      </c>
      <c r="BM20" s="190" t="str">
        <f t="shared" si="12"/>
        <v/>
      </c>
      <c r="BN20" s="190" t="str">
        <f t="shared" si="13"/>
        <v/>
      </c>
      <c r="BO20" s="190" t="str">
        <f t="shared" si="14"/>
        <v/>
      </c>
      <c r="BP20" s="190" t="str">
        <f t="shared" si="15"/>
        <v/>
      </c>
      <c r="BQ20" s="190" t="str">
        <f t="shared" si="16"/>
        <v/>
      </c>
      <c r="BR20" s="190" t="str">
        <f t="shared" si="17"/>
        <v/>
      </c>
      <c r="BS20" s="190" t="str">
        <f t="shared" si="18"/>
        <v/>
      </c>
    </row>
    <row r="21" spans="1:71" ht="14.1">
      <c r="A21" s="3"/>
      <c r="B21" s="8"/>
      <c r="C21" s="8"/>
      <c r="D21" s="3"/>
      <c r="E21" s="72" t="s">
        <v>203</v>
      </c>
      <c r="F21" s="104" t="str">
        <f>_xlfn.CONCAT(F10:F20)</f>
        <v/>
      </c>
      <c r="G21" s="3" t="str">
        <f>IF(COUNTIF(G10:G20,"NG")&gt;=1,"NG",IF(AND(COUNTIF(G10:G20,"OK")&gt;=1,COUNTIF(G10:G20,"NG")=0),"OK",""))</f>
        <v/>
      </c>
      <c r="H21" s="3" t="str">
        <f>_xlfn.CONCAT(H10:H20)</f>
        <v/>
      </c>
      <c r="I21" s="3">
        <f>IF(AND(I10="",I11="",I12="",I13="",I14="",I15="",I16="",I17="",I18="",I19="",I20=""),"",SUM(I10:I20))</f>
        <v>0</v>
      </c>
      <c r="J21" s="3">
        <f>IF(AND(J10="",J11="",J12="",J13="",J14="",J15="",J16="",J17="",J18="",J19="",J20=""),"",SUM(J10:J20))</f>
        <v>0</v>
      </c>
      <c r="K21" s="3" t="s">
        <v>204</v>
      </c>
      <c r="L21" s="3" t="str">
        <f>L10&amp;L11&amp;L12&amp;L13&amp;L14&amp;L15&amp;L16&amp;L17&amp;L18&amp;L19&amp;L20</f>
        <v/>
      </c>
      <c r="M21" s="3"/>
      <c r="N21" s="37">
        <v>15</v>
      </c>
      <c r="O21" s="37">
        <v>15</v>
      </c>
      <c r="P21" s="36">
        <v>15</v>
      </c>
      <c r="Q21" s="3"/>
      <c r="R21" s="3"/>
      <c r="S21" s="3"/>
      <c r="T21" s="10">
        <v>15</v>
      </c>
      <c r="U21" s="24" t="s">
        <v>86</v>
      </c>
      <c r="V21" s="10" t="s">
        <v>68</v>
      </c>
      <c r="W21" s="10" t="s">
        <v>70</v>
      </c>
      <c r="X21" s="10" t="s">
        <v>76</v>
      </c>
      <c r="Y21" s="10" t="s">
        <v>88</v>
      </c>
      <c r="Z21" s="10" t="s">
        <v>96</v>
      </c>
      <c r="AA21" s="10" t="s">
        <v>82</v>
      </c>
      <c r="AB21" s="10" t="s">
        <v>72</v>
      </c>
      <c r="AC21" s="10" t="s">
        <v>74</v>
      </c>
      <c r="AD21" s="10" t="s">
        <v>78</v>
      </c>
      <c r="AE21" s="10" t="s">
        <v>80</v>
      </c>
      <c r="AF21" s="10" t="s">
        <v>84</v>
      </c>
      <c r="AG21" s="10" t="s">
        <v>94</v>
      </c>
      <c r="AH21" s="10" t="s">
        <v>100</v>
      </c>
      <c r="AI21" s="10" t="s">
        <v>194</v>
      </c>
      <c r="AJ21" s="10" t="s">
        <v>194</v>
      </c>
      <c r="AK21" s="10" t="s">
        <v>194</v>
      </c>
      <c r="AL21" s="28" t="s">
        <v>194</v>
      </c>
      <c r="AM21" s="32">
        <f>地域経済波及効果を示す説明書!$G$31</f>
        <v>0</v>
      </c>
      <c r="AN21" s="10">
        <f>地域経済波及効果を示す説明書!$G$32</f>
        <v>0</v>
      </c>
      <c r="AO21" s="10">
        <f>地域経済波及効果を示す説明書!$G$33</f>
        <v>0</v>
      </c>
      <c r="AP21" s="10">
        <f>地域経済波及効果を示す説明書!$G$34</f>
        <v>0</v>
      </c>
      <c r="AQ21" s="10">
        <f>地域経済波及効果を示す説明書!$G$35</f>
        <v>0</v>
      </c>
      <c r="AR21" s="10">
        <f>地域経済波及効果を示す説明書!$G$36</f>
        <v>0</v>
      </c>
      <c r="AS21" s="10">
        <f>地域経済波及効果を示す説明書!$G$37</f>
        <v>0</v>
      </c>
      <c r="AT21" s="10">
        <f>地域経済波及効果を示す説明書!$G$38</f>
        <v>0</v>
      </c>
      <c r="AU21" s="10">
        <f>地域経済波及効果を示す説明書!$G$39</f>
        <v>0</v>
      </c>
      <c r="AV21" s="10">
        <f>地域経済波及効果を示す説明書!$G$40</f>
        <v>0</v>
      </c>
      <c r="AW21" s="10">
        <f>地域経済波及効果を示す説明書!$G$41</f>
        <v>0</v>
      </c>
      <c r="AX21" s="32" t="str">
        <f t="shared" si="19"/>
        <v/>
      </c>
      <c r="AY21" s="10" t="str">
        <f t="shared" si="0"/>
        <v/>
      </c>
      <c r="AZ21" s="10" t="str">
        <f t="shared" si="1"/>
        <v/>
      </c>
      <c r="BA21" s="10" t="str">
        <f t="shared" si="2"/>
        <v/>
      </c>
      <c r="BB21" s="10" t="str">
        <f t="shared" si="3"/>
        <v/>
      </c>
      <c r="BC21" s="10" t="str">
        <f t="shared" si="4"/>
        <v/>
      </c>
      <c r="BD21" s="10" t="str">
        <f t="shared" si="5"/>
        <v/>
      </c>
      <c r="BE21" s="10" t="str">
        <f t="shared" si="6"/>
        <v/>
      </c>
      <c r="BF21" s="10" t="str">
        <f t="shared" si="7"/>
        <v/>
      </c>
      <c r="BG21" s="10" t="str">
        <f t="shared" si="8"/>
        <v/>
      </c>
      <c r="BH21" s="10" t="str">
        <f t="shared" si="8"/>
        <v/>
      </c>
      <c r="BI21" s="32" t="str">
        <f t="shared" si="20"/>
        <v/>
      </c>
      <c r="BJ21" s="22" t="str">
        <f t="shared" si="9"/>
        <v/>
      </c>
      <c r="BK21" s="22" t="str">
        <f t="shared" si="10"/>
        <v/>
      </c>
      <c r="BL21" s="22" t="str">
        <f t="shared" si="11"/>
        <v/>
      </c>
      <c r="BM21" s="190" t="str">
        <f t="shared" si="12"/>
        <v/>
      </c>
      <c r="BN21" s="190" t="str">
        <f t="shared" si="13"/>
        <v/>
      </c>
      <c r="BO21" s="190" t="str">
        <f t="shared" si="14"/>
        <v/>
      </c>
      <c r="BP21" s="190" t="str">
        <f t="shared" si="15"/>
        <v/>
      </c>
      <c r="BQ21" s="190" t="str">
        <f t="shared" si="16"/>
        <v/>
      </c>
      <c r="BR21" s="190" t="str">
        <f t="shared" si="17"/>
        <v/>
      </c>
      <c r="BS21" s="190" t="str">
        <f t="shared" si="18"/>
        <v/>
      </c>
    </row>
    <row r="22" spans="1:71" ht="14.1">
      <c r="A22" s="3"/>
      <c r="B22" s="3"/>
      <c r="C22" s="3"/>
      <c r="D22" s="3"/>
      <c r="E22" s="3"/>
      <c r="F22" s="3"/>
      <c r="G22" s="3"/>
      <c r="H22" s="3"/>
      <c r="I22" s="3"/>
      <c r="J22" s="3"/>
      <c r="K22" s="3"/>
      <c r="L22" s="3"/>
      <c r="M22" s="3"/>
      <c r="N22" s="37">
        <v>16</v>
      </c>
      <c r="O22" s="37">
        <v>16</v>
      </c>
      <c r="P22" s="36">
        <v>16</v>
      </c>
      <c r="Q22" s="3"/>
      <c r="R22" s="3"/>
      <c r="S22" s="3"/>
      <c r="T22" s="10">
        <v>16</v>
      </c>
      <c r="U22" s="24" t="s">
        <v>88</v>
      </c>
      <c r="V22" s="10" t="s">
        <v>86</v>
      </c>
      <c r="W22" s="10" t="s">
        <v>90</v>
      </c>
      <c r="X22" s="10" t="s">
        <v>96</v>
      </c>
      <c r="Y22" s="10" t="s">
        <v>98</v>
      </c>
      <c r="Z22" s="10" t="s">
        <v>102</v>
      </c>
      <c r="AA22" s="10" t="s">
        <v>104</v>
      </c>
      <c r="AB22" s="10" t="s">
        <v>194</v>
      </c>
      <c r="AC22" s="10" t="s">
        <v>194</v>
      </c>
      <c r="AD22" s="10" t="s">
        <v>194</v>
      </c>
      <c r="AE22" s="10" t="s">
        <v>194</v>
      </c>
      <c r="AF22" s="10" t="s">
        <v>194</v>
      </c>
      <c r="AG22" s="10" t="s">
        <v>194</v>
      </c>
      <c r="AH22" s="10" t="s">
        <v>194</v>
      </c>
      <c r="AI22" s="10" t="s">
        <v>194</v>
      </c>
      <c r="AJ22" s="10" t="s">
        <v>194</v>
      </c>
      <c r="AK22" s="10" t="s">
        <v>194</v>
      </c>
      <c r="AL22" s="28" t="s">
        <v>194</v>
      </c>
      <c r="AM22" s="32">
        <f>地域経済波及効果を示す説明書!$G$31</f>
        <v>0</v>
      </c>
      <c r="AN22" s="10">
        <f>地域経済波及効果を示す説明書!$G$32</f>
        <v>0</v>
      </c>
      <c r="AO22" s="10">
        <f>地域経済波及効果を示す説明書!$G$33</f>
        <v>0</v>
      </c>
      <c r="AP22" s="10">
        <f>地域経済波及効果を示す説明書!$G$34</f>
        <v>0</v>
      </c>
      <c r="AQ22" s="10">
        <f>地域経済波及効果を示す説明書!$G$35</f>
        <v>0</v>
      </c>
      <c r="AR22" s="10">
        <f>地域経済波及効果を示す説明書!$G$36</f>
        <v>0</v>
      </c>
      <c r="AS22" s="10">
        <f>地域経済波及効果を示す説明書!$G$37</f>
        <v>0</v>
      </c>
      <c r="AT22" s="10">
        <f>地域経済波及効果を示す説明書!$G$38</f>
        <v>0</v>
      </c>
      <c r="AU22" s="10">
        <f>地域経済波及効果を示す説明書!$G$39</f>
        <v>0</v>
      </c>
      <c r="AV22" s="10">
        <f>地域経済波及効果を示す説明書!$G$40</f>
        <v>0</v>
      </c>
      <c r="AW22" s="10">
        <f>地域経済波及効果を示す説明書!$G$41</f>
        <v>0</v>
      </c>
      <c r="AX22" s="32" t="str">
        <f t="shared" si="19"/>
        <v/>
      </c>
      <c r="AY22" s="10" t="str">
        <f t="shared" si="0"/>
        <v/>
      </c>
      <c r="AZ22" s="10" t="str">
        <f t="shared" si="1"/>
        <v/>
      </c>
      <c r="BA22" s="10" t="str">
        <f t="shared" si="2"/>
        <v/>
      </c>
      <c r="BB22" s="10" t="str">
        <f t="shared" si="3"/>
        <v/>
      </c>
      <c r="BC22" s="10" t="str">
        <f t="shared" si="4"/>
        <v/>
      </c>
      <c r="BD22" s="10" t="str">
        <f t="shared" si="5"/>
        <v/>
      </c>
      <c r="BE22" s="10" t="str">
        <f t="shared" si="6"/>
        <v/>
      </c>
      <c r="BF22" s="10" t="str">
        <f t="shared" si="7"/>
        <v/>
      </c>
      <c r="BG22" s="10" t="str">
        <f t="shared" si="8"/>
        <v/>
      </c>
      <c r="BH22" s="10" t="str">
        <f t="shared" si="8"/>
        <v/>
      </c>
      <c r="BI22" s="32" t="str">
        <f t="shared" si="20"/>
        <v/>
      </c>
      <c r="BJ22" s="22" t="str">
        <f t="shared" si="9"/>
        <v/>
      </c>
      <c r="BK22" s="22" t="str">
        <f t="shared" si="10"/>
        <v/>
      </c>
      <c r="BL22" s="22" t="str">
        <f t="shared" si="11"/>
        <v/>
      </c>
      <c r="BM22" s="190" t="str">
        <f t="shared" si="12"/>
        <v/>
      </c>
      <c r="BN22" s="190" t="str">
        <f t="shared" si="13"/>
        <v/>
      </c>
      <c r="BO22" s="190" t="str">
        <f t="shared" si="14"/>
        <v/>
      </c>
      <c r="BP22" s="190" t="str">
        <f t="shared" si="15"/>
        <v/>
      </c>
      <c r="BQ22" s="190" t="str">
        <f t="shared" si="16"/>
        <v/>
      </c>
      <c r="BR22" s="190" t="str">
        <f t="shared" si="17"/>
        <v/>
      </c>
      <c r="BS22" s="190" t="str">
        <f t="shared" si="18"/>
        <v/>
      </c>
    </row>
    <row r="23" spans="1:71" ht="14.1">
      <c r="A23" s="3" t="s">
        <v>205</v>
      </c>
      <c r="B23" s="3"/>
      <c r="C23" s="3"/>
      <c r="D23" s="3"/>
      <c r="E23" s="3"/>
      <c r="F23" s="3"/>
      <c r="G23" s="3"/>
      <c r="H23" s="3"/>
      <c r="I23" s="3"/>
      <c r="J23" s="3"/>
      <c r="K23" s="3"/>
      <c r="L23" s="3"/>
      <c r="M23" s="3"/>
      <c r="N23" s="37">
        <v>17</v>
      </c>
      <c r="O23" s="37">
        <v>17</v>
      </c>
      <c r="P23" s="36">
        <v>17</v>
      </c>
      <c r="Q23" s="3"/>
      <c r="R23" s="3"/>
      <c r="S23" s="3"/>
      <c r="T23" s="10">
        <v>17</v>
      </c>
      <c r="U23" s="24" t="s">
        <v>90</v>
      </c>
      <c r="V23" s="10" t="s">
        <v>88</v>
      </c>
      <c r="W23" s="10" t="s">
        <v>92</v>
      </c>
      <c r="X23" s="10" t="s">
        <v>98</v>
      </c>
      <c r="Y23" s="10" t="s">
        <v>102</v>
      </c>
      <c r="Z23" s="10" t="s">
        <v>104</v>
      </c>
      <c r="AA23" s="10" t="s">
        <v>194</v>
      </c>
      <c r="AB23" s="10" t="s">
        <v>194</v>
      </c>
      <c r="AC23" s="10" t="s">
        <v>194</v>
      </c>
      <c r="AD23" s="10" t="s">
        <v>194</v>
      </c>
      <c r="AE23" s="10" t="s">
        <v>194</v>
      </c>
      <c r="AF23" s="10" t="s">
        <v>194</v>
      </c>
      <c r="AG23" s="10" t="s">
        <v>194</v>
      </c>
      <c r="AH23" s="10" t="s">
        <v>194</v>
      </c>
      <c r="AI23" s="10" t="s">
        <v>194</v>
      </c>
      <c r="AJ23" s="10" t="s">
        <v>194</v>
      </c>
      <c r="AK23" s="10" t="s">
        <v>194</v>
      </c>
      <c r="AL23" s="28" t="s">
        <v>194</v>
      </c>
      <c r="AM23" s="32">
        <f>地域経済波及効果を示す説明書!$G$31</f>
        <v>0</v>
      </c>
      <c r="AN23" s="10">
        <f>地域経済波及効果を示す説明書!$G$32</f>
        <v>0</v>
      </c>
      <c r="AO23" s="10">
        <f>地域経済波及効果を示す説明書!$G$33</f>
        <v>0</v>
      </c>
      <c r="AP23" s="10">
        <f>地域経済波及効果を示す説明書!$G$34</f>
        <v>0</v>
      </c>
      <c r="AQ23" s="10">
        <f>地域経済波及効果を示す説明書!$G$35</f>
        <v>0</v>
      </c>
      <c r="AR23" s="10">
        <f>地域経済波及効果を示す説明書!$G$36</f>
        <v>0</v>
      </c>
      <c r="AS23" s="10">
        <f>地域経済波及効果を示す説明書!$G$37</f>
        <v>0</v>
      </c>
      <c r="AT23" s="10">
        <f>地域経済波及効果を示す説明書!$G$38</f>
        <v>0</v>
      </c>
      <c r="AU23" s="10">
        <f>地域経済波及効果を示す説明書!$G$39</f>
        <v>0</v>
      </c>
      <c r="AV23" s="10">
        <f>地域経済波及効果を示す説明書!$G$40</f>
        <v>0</v>
      </c>
      <c r="AW23" s="10">
        <f>地域経済波及効果を示す説明書!$G$41</f>
        <v>0</v>
      </c>
      <c r="AX23" s="32" t="str">
        <f t="shared" si="19"/>
        <v/>
      </c>
      <c r="AY23" s="10" t="str">
        <f t="shared" si="0"/>
        <v/>
      </c>
      <c r="AZ23" s="10" t="str">
        <f t="shared" si="1"/>
        <v/>
      </c>
      <c r="BA23" s="10" t="str">
        <f t="shared" si="2"/>
        <v/>
      </c>
      <c r="BB23" s="10" t="str">
        <f t="shared" si="3"/>
        <v/>
      </c>
      <c r="BC23" s="10" t="str">
        <f t="shared" si="4"/>
        <v/>
      </c>
      <c r="BD23" s="10" t="str">
        <f t="shared" si="5"/>
        <v/>
      </c>
      <c r="BE23" s="10" t="str">
        <f t="shared" si="6"/>
        <v/>
      </c>
      <c r="BF23" s="10" t="str">
        <f t="shared" si="7"/>
        <v/>
      </c>
      <c r="BG23" s="10" t="str">
        <f t="shared" si="8"/>
        <v/>
      </c>
      <c r="BH23" s="10" t="str">
        <f t="shared" si="8"/>
        <v/>
      </c>
      <c r="BI23" s="32" t="str">
        <f t="shared" si="20"/>
        <v/>
      </c>
      <c r="BJ23" s="22" t="str">
        <f t="shared" si="9"/>
        <v/>
      </c>
      <c r="BK23" s="22" t="str">
        <f t="shared" si="10"/>
        <v/>
      </c>
      <c r="BL23" s="22" t="str">
        <f t="shared" si="11"/>
        <v/>
      </c>
      <c r="BM23" s="190" t="str">
        <f t="shared" si="12"/>
        <v/>
      </c>
      <c r="BN23" s="190" t="str">
        <f t="shared" si="13"/>
        <v/>
      </c>
      <c r="BO23" s="190" t="str">
        <f t="shared" si="14"/>
        <v/>
      </c>
      <c r="BP23" s="190" t="str">
        <f t="shared" si="15"/>
        <v/>
      </c>
      <c r="BQ23" s="190" t="str">
        <f t="shared" si="16"/>
        <v/>
      </c>
      <c r="BR23" s="190" t="str">
        <f t="shared" si="17"/>
        <v/>
      </c>
      <c r="BS23" s="190" t="str">
        <f t="shared" si="18"/>
        <v/>
      </c>
    </row>
    <row r="24" spans="1:71" ht="14.1">
      <c r="A24" s="36" t="str">
        <f>_xlfn.IFS(地域経済波及効果を示す説明書!$B$22="☐","無",地域経済波及効果を示す説明書!$B$22="☑","有")</f>
        <v>無</v>
      </c>
      <c r="B24" s="3" t="str">
        <f>IF(AND(A24=TRUE,A25=TRUE),"×","")</f>
        <v/>
      </c>
      <c r="C24" s="3"/>
      <c r="D24" s="3"/>
      <c r="E24" s="3"/>
      <c r="F24" s="3"/>
      <c r="G24" s="3"/>
      <c r="H24" s="3"/>
      <c r="I24" s="3"/>
      <c r="J24" s="3"/>
      <c r="K24" s="3"/>
      <c r="L24" s="3"/>
      <c r="M24" s="3"/>
      <c r="N24" s="37">
        <v>18</v>
      </c>
      <c r="O24" s="37">
        <v>18</v>
      </c>
      <c r="P24" s="36">
        <v>18</v>
      </c>
      <c r="Q24" s="3"/>
      <c r="R24" s="3"/>
      <c r="S24" s="3"/>
      <c r="T24" s="10">
        <v>18</v>
      </c>
      <c r="U24" s="24" t="s">
        <v>92</v>
      </c>
      <c r="V24" s="10" t="s">
        <v>90</v>
      </c>
      <c r="W24" s="10" t="s">
        <v>98</v>
      </c>
      <c r="X24" s="10" t="s">
        <v>106</v>
      </c>
      <c r="Y24" s="10" t="s">
        <v>108</v>
      </c>
      <c r="Z24" s="10" t="s">
        <v>110</v>
      </c>
      <c r="AA24" s="10" t="s">
        <v>114</v>
      </c>
      <c r="AB24" s="10" t="s">
        <v>116</v>
      </c>
      <c r="AC24" s="10" t="s">
        <v>112</v>
      </c>
      <c r="AD24" s="10" t="s">
        <v>194</v>
      </c>
      <c r="AE24" s="10" t="s">
        <v>194</v>
      </c>
      <c r="AF24" s="10" t="s">
        <v>194</v>
      </c>
      <c r="AG24" s="10" t="s">
        <v>194</v>
      </c>
      <c r="AH24" s="10" t="s">
        <v>194</v>
      </c>
      <c r="AI24" s="10" t="s">
        <v>194</v>
      </c>
      <c r="AJ24" s="10" t="s">
        <v>194</v>
      </c>
      <c r="AK24" s="10" t="s">
        <v>194</v>
      </c>
      <c r="AL24" s="28" t="s">
        <v>194</v>
      </c>
      <c r="AM24" s="32">
        <f>地域経済波及効果を示す説明書!$G$31</f>
        <v>0</v>
      </c>
      <c r="AN24" s="10">
        <f>地域経済波及効果を示す説明書!$G$32</f>
        <v>0</v>
      </c>
      <c r="AO24" s="10">
        <f>地域経済波及効果を示す説明書!$G$33</f>
        <v>0</v>
      </c>
      <c r="AP24" s="10">
        <f>地域経済波及効果を示す説明書!$G$34</f>
        <v>0</v>
      </c>
      <c r="AQ24" s="10">
        <f>地域経済波及効果を示す説明書!$G$35</f>
        <v>0</v>
      </c>
      <c r="AR24" s="10">
        <f>地域経済波及効果を示す説明書!$G$36</f>
        <v>0</v>
      </c>
      <c r="AS24" s="10">
        <f>地域経済波及効果を示す説明書!$G$37</f>
        <v>0</v>
      </c>
      <c r="AT24" s="10">
        <f>地域経済波及効果を示す説明書!$G$38</f>
        <v>0</v>
      </c>
      <c r="AU24" s="10">
        <f>地域経済波及効果を示す説明書!$G$39</f>
        <v>0</v>
      </c>
      <c r="AV24" s="10">
        <f>地域経済波及効果を示す説明書!$G$40</f>
        <v>0</v>
      </c>
      <c r="AW24" s="10">
        <f>地域経済波及効果を示す説明書!$G$41</f>
        <v>0</v>
      </c>
      <c r="AX24" s="32" t="str">
        <f t="shared" si="19"/>
        <v/>
      </c>
      <c r="AY24" s="10" t="str">
        <f t="shared" si="0"/>
        <v/>
      </c>
      <c r="AZ24" s="10" t="str">
        <f t="shared" si="1"/>
        <v/>
      </c>
      <c r="BA24" s="10" t="str">
        <f t="shared" si="2"/>
        <v/>
      </c>
      <c r="BB24" s="10" t="str">
        <f t="shared" si="3"/>
        <v/>
      </c>
      <c r="BC24" s="10" t="str">
        <f t="shared" si="4"/>
        <v/>
      </c>
      <c r="BD24" s="10" t="str">
        <f t="shared" si="5"/>
        <v/>
      </c>
      <c r="BE24" s="10" t="str">
        <f t="shared" si="6"/>
        <v/>
      </c>
      <c r="BF24" s="10" t="str">
        <f t="shared" si="7"/>
        <v/>
      </c>
      <c r="BG24" s="10" t="str">
        <f t="shared" si="8"/>
        <v/>
      </c>
      <c r="BH24" s="10" t="str">
        <f t="shared" si="8"/>
        <v/>
      </c>
      <c r="BI24" s="32" t="str">
        <f t="shared" si="20"/>
        <v/>
      </c>
      <c r="BJ24" s="22" t="str">
        <f t="shared" si="9"/>
        <v/>
      </c>
      <c r="BK24" s="22" t="str">
        <f t="shared" si="10"/>
        <v/>
      </c>
      <c r="BL24" s="22" t="str">
        <f t="shared" si="11"/>
        <v/>
      </c>
      <c r="BM24" s="190" t="str">
        <f t="shared" si="12"/>
        <v/>
      </c>
      <c r="BN24" s="190" t="str">
        <f t="shared" si="13"/>
        <v/>
      </c>
      <c r="BO24" s="190" t="str">
        <f t="shared" si="14"/>
        <v/>
      </c>
      <c r="BP24" s="190" t="str">
        <f t="shared" si="15"/>
        <v/>
      </c>
      <c r="BQ24" s="190" t="str">
        <f t="shared" si="16"/>
        <v/>
      </c>
      <c r="BR24" s="190" t="str">
        <f t="shared" si="17"/>
        <v/>
      </c>
      <c r="BS24" s="190" t="str">
        <f t="shared" si="18"/>
        <v/>
      </c>
    </row>
    <row r="25" spans="1:71" ht="14.1">
      <c r="A25" s="36" t="str">
        <f>_xlfn.IFS(地域経済波及効果を示す説明書!$B$23="☐","無",地域経済波及効果を示す説明書!$B$23="☑","有")</f>
        <v>無</v>
      </c>
      <c r="B25" s="3"/>
      <c r="C25" s="3"/>
      <c r="D25" s="3"/>
      <c r="E25" s="3"/>
      <c r="F25" s="3"/>
      <c r="G25" s="3"/>
      <c r="H25" s="3"/>
      <c r="I25" s="3"/>
      <c r="J25" s="3"/>
      <c r="K25" s="3"/>
      <c r="L25" s="3"/>
      <c r="M25" s="3"/>
      <c r="N25" s="37">
        <v>19</v>
      </c>
      <c r="O25" s="37">
        <v>19</v>
      </c>
      <c r="P25" s="36">
        <v>19</v>
      </c>
      <c r="Q25" s="3"/>
      <c r="R25" s="3"/>
      <c r="S25" s="3"/>
      <c r="T25" s="10">
        <v>19</v>
      </c>
      <c r="U25" s="24" t="s">
        <v>94</v>
      </c>
      <c r="V25" s="10" t="s">
        <v>78</v>
      </c>
      <c r="W25" s="10" t="s">
        <v>82</v>
      </c>
      <c r="X25" s="10" t="s">
        <v>84</v>
      </c>
      <c r="Y25" s="10" t="s">
        <v>96</v>
      </c>
      <c r="Z25" s="10" t="s">
        <v>100</v>
      </c>
      <c r="AA25" s="10" t="s">
        <v>72</v>
      </c>
      <c r="AB25" s="10" t="s">
        <v>74</v>
      </c>
      <c r="AC25" s="10" t="s">
        <v>76</v>
      </c>
      <c r="AD25" s="10" t="s">
        <v>80</v>
      </c>
      <c r="AE25" s="10" t="s">
        <v>86</v>
      </c>
      <c r="AF25" s="10" t="s">
        <v>194</v>
      </c>
      <c r="AG25" s="10" t="s">
        <v>194</v>
      </c>
      <c r="AH25" s="10" t="s">
        <v>194</v>
      </c>
      <c r="AI25" s="10" t="s">
        <v>194</v>
      </c>
      <c r="AJ25" s="10" t="s">
        <v>194</v>
      </c>
      <c r="AK25" s="10" t="s">
        <v>194</v>
      </c>
      <c r="AL25" s="28" t="s">
        <v>194</v>
      </c>
      <c r="AM25" s="32">
        <f>地域経済波及効果を示す説明書!$G$31</f>
        <v>0</v>
      </c>
      <c r="AN25" s="10">
        <f>地域経済波及効果を示す説明書!$G$32</f>
        <v>0</v>
      </c>
      <c r="AO25" s="10">
        <f>地域経済波及効果を示す説明書!$G$33</f>
        <v>0</v>
      </c>
      <c r="AP25" s="10">
        <f>地域経済波及効果を示す説明書!$G$34</f>
        <v>0</v>
      </c>
      <c r="AQ25" s="10">
        <f>地域経済波及効果を示す説明書!$G$35</f>
        <v>0</v>
      </c>
      <c r="AR25" s="10">
        <f>地域経済波及効果を示す説明書!$G$36</f>
        <v>0</v>
      </c>
      <c r="AS25" s="10">
        <f>地域経済波及効果を示す説明書!$G$37</f>
        <v>0</v>
      </c>
      <c r="AT25" s="10">
        <f>地域経済波及効果を示す説明書!$G$38</f>
        <v>0</v>
      </c>
      <c r="AU25" s="10">
        <f>地域経済波及効果を示す説明書!$G$39</f>
        <v>0</v>
      </c>
      <c r="AV25" s="10">
        <f>地域経済波及効果を示す説明書!$G$40</f>
        <v>0</v>
      </c>
      <c r="AW25" s="10">
        <f>地域経済波及効果を示す説明書!$G$41</f>
        <v>0</v>
      </c>
      <c r="AX25" s="32" t="str">
        <f t="shared" si="19"/>
        <v/>
      </c>
      <c r="AY25" s="10" t="str">
        <f t="shared" si="0"/>
        <v/>
      </c>
      <c r="AZ25" s="10" t="str">
        <f t="shared" si="1"/>
        <v/>
      </c>
      <c r="BA25" s="10" t="str">
        <f t="shared" si="2"/>
        <v/>
      </c>
      <c r="BB25" s="10" t="str">
        <f t="shared" si="3"/>
        <v/>
      </c>
      <c r="BC25" s="10" t="str">
        <f t="shared" si="4"/>
        <v/>
      </c>
      <c r="BD25" s="10" t="str">
        <f t="shared" si="5"/>
        <v/>
      </c>
      <c r="BE25" s="10" t="str">
        <f t="shared" si="6"/>
        <v/>
      </c>
      <c r="BF25" s="10" t="str">
        <f t="shared" si="7"/>
        <v/>
      </c>
      <c r="BG25" s="10" t="str">
        <f t="shared" si="8"/>
        <v/>
      </c>
      <c r="BH25" s="10" t="str">
        <f t="shared" si="8"/>
        <v/>
      </c>
      <c r="BI25" s="32" t="str">
        <f t="shared" si="20"/>
        <v/>
      </c>
      <c r="BJ25" s="22" t="str">
        <f t="shared" si="9"/>
        <v/>
      </c>
      <c r="BK25" s="22" t="str">
        <f t="shared" si="10"/>
        <v/>
      </c>
      <c r="BL25" s="22" t="str">
        <f t="shared" si="11"/>
        <v/>
      </c>
      <c r="BM25" s="190" t="str">
        <f t="shared" si="12"/>
        <v/>
      </c>
      <c r="BN25" s="190" t="str">
        <f t="shared" si="13"/>
        <v/>
      </c>
      <c r="BO25" s="190" t="str">
        <f t="shared" si="14"/>
        <v/>
      </c>
      <c r="BP25" s="190" t="str">
        <f t="shared" si="15"/>
        <v/>
      </c>
      <c r="BQ25" s="190" t="str">
        <f t="shared" si="16"/>
        <v/>
      </c>
      <c r="BR25" s="190" t="str">
        <f t="shared" si="17"/>
        <v/>
      </c>
      <c r="BS25" s="190" t="str">
        <f t="shared" si="18"/>
        <v/>
      </c>
    </row>
    <row r="26" spans="1:71" ht="14.1">
      <c r="A26" s="3" t="str">
        <f>_xlfn.IFS(AND(A24="有",A25="有"),"無",OR(A24="有",A25="有"),"有",TRUE,"無")</f>
        <v>無</v>
      </c>
      <c r="B26" s="3"/>
      <c r="C26" s="3"/>
      <c r="D26" s="3"/>
      <c r="E26" s="3"/>
      <c r="F26" s="3"/>
      <c r="G26" s="3"/>
      <c r="H26" s="3"/>
      <c r="I26" s="3"/>
      <c r="J26" s="3"/>
      <c r="K26" s="3"/>
      <c r="L26" s="3"/>
      <c r="M26" s="3"/>
      <c r="N26" s="37">
        <v>20</v>
      </c>
      <c r="O26" s="37">
        <v>20</v>
      </c>
      <c r="P26" s="36">
        <v>20</v>
      </c>
      <c r="Q26" s="3"/>
      <c r="R26" s="3"/>
      <c r="S26" s="3"/>
      <c r="T26" s="10">
        <v>20</v>
      </c>
      <c r="U26" s="24" t="s">
        <v>96</v>
      </c>
      <c r="V26" s="10" t="s">
        <v>76</v>
      </c>
      <c r="W26" s="10" t="s">
        <v>78</v>
      </c>
      <c r="X26" s="10" t="s">
        <v>86</v>
      </c>
      <c r="Y26" s="10" t="s">
        <v>88</v>
      </c>
      <c r="Z26" s="10" t="s">
        <v>94</v>
      </c>
      <c r="AA26" s="10" t="s">
        <v>98</v>
      </c>
      <c r="AB26" s="10" t="s">
        <v>100</v>
      </c>
      <c r="AC26" s="10" t="s">
        <v>102</v>
      </c>
      <c r="AD26" s="10" t="s">
        <v>82</v>
      </c>
      <c r="AE26" s="10" t="s">
        <v>72</v>
      </c>
      <c r="AF26" s="10" t="s">
        <v>74</v>
      </c>
      <c r="AG26" s="10" t="s">
        <v>80</v>
      </c>
      <c r="AH26" s="10" t="s">
        <v>84</v>
      </c>
      <c r="AI26" s="10" t="s">
        <v>194</v>
      </c>
      <c r="AJ26" s="10" t="s">
        <v>194</v>
      </c>
      <c r="AK26" s="10" t="s">
        <v>194</v>
      </c>
      <c r="AL26" s="28" t="s">
        <v>194</v>
      </c>
      <c r="AM26" s="32">
        <f>地域経済波及効果を示す説明書!$G$31</f>
        <v>0</v>
      </c>
      <c r="AN26" s="10">
        <f>地域経済波及効果を示す説明書!$G$32</f>
        <v>0</v>
      </c>
      <c r="AO26" s="10">
        <f>地域経済波及効果を示す説明書!$G$33</f>
        <v>0</v>
      </c>
      <c r="AP26" s="10">
        <f>地域経済波及効果を示す説明書!$G$34</f>
        <v>0</v>
      </c>
      <c r="AQ26" s="10">
        <f>地域経済波及効果を示す説明書!$G$35</f>
        <v>0</v>
      </c>
      <c r="AR26" s="10">
        <f>地域経済波及効果を示す説明書!$G$36</f>
        <v>0</v>
      </c>
      <c r="AS26" s="10">
        <f>地域経済波及効果を示す説明書!$G$37</f>
        <v>0</v>
      </c>
      <c r="AT26" s="10">
        <f>地域経済波及効果を示す説明書!$G$38</f>
        <v>0</v>
      </c>
      <c r="AU26" s="10">
        <f>地域経済波及効果を示す説明書!$G$39</f>
        <v>0</v>
      </c>
      <c r="AV26" s="10">
        <f>地域経済波及効果を示す説明書!$G$40</f>
        <v>0</v>
      </c>
      <c r="AW26" s="10">
        <f>地域経済波及効果を示す説明書!$G$41</f>
        <v>0</v>
      </c>
      <c r="AX26" s="32" t="str">
        <f t="shared" si="19"/>
        <v/>
      </c>
      <c r="AY26" s="10" t="str">
        <f t="shared" si="0"/>
        <v/>
      </c>
      <c r="AZ26" s="10" t="str">
        <f t="shared" si="1"/>
        <v/>
      </c>
      <c r="BA26" s="10" t="str">
        <f t="shared" si="2"/>
        <v/>
      </c>
      <c r="BB26" s="10" t="str">
        <f t="shared" si="3"/>
        <v/>
      </c>
      <c r="BC26" s="10" t="str">
        <f t="shared" si="4"/>
        <v/>
      </c>
      <c r="BD26" s="10" t="str">
        <f t="shared" si="5"/>
        <v/>
      </c>
      <c r="BE26" s="10" t="str">
        <f t="shared" si="6"/>
        <v/>
      </c>
      <c r="BF26" s="10" t="str">
        <f t="shared" si="7"/>
        <v/>
      </c>
      <c r="BG26" s="10" t="str">
        <f t="shared" si="8"/>
        <v/>
      </c>
      <c r="BH26" s="10" t="str">
        <f t="shared" si="8"/>
        <v/>
      </c>
      <c r="BI26" s="32" t="str">
        <f t="shared" si="20"/>
        <v/>
      </c>
      <c r="BJ26" s="22" t="str">
        <f t="shared" si="9"/>
        <v/>
      </c>
      <c r="BK26" s="22" t="str">
        <f t="shared" si="10"/>
        <v/>
      </c>
      <c r="BL26" s="22" t="str">
        <f t="shared" si="11"/>
        <v/>
      </c>
      <c r="BM26" s="190" t="str">
        <f t="shared" si="12"/>
        <v/>
      </c>
      <c r="BN26" s="190" t="str">
        <f t="shared" si="13"/>
        <v/>
      </c>
      <c r="BO26" s="190" t="str">
        <f t="shared" si="14"/>
        <v/>
      </c>
      <c r="BP26" s="190" t="str">
        <f t="shared" si="15"/>
        <v/>
      </c>
      <c r="BQ26" s="190" t="str">
        <f t="shared" si="16"/>
        <v/>
      </c>
      <c r="BR26" s="190" t="str">
        <f t="shared" si="17"/>
        <v/>
      </c>
      <c r="BS26" s="190" t="str">
        <f t="shared" si="18"/>
        <v/>
      </c>
    </row>
    <row r="27" spans="1:71" ht="14.1">
      <c r="A27" s="3"/>
      <c r="B27" s="3"/>
      <c r="C27" s="3"/>
      <c r="D27" s="3"/>
      <c r="E27" s="3"/>
      <c r="F27" s="3"/>
      <c r="G27" s="3"/>
      <c r="H27" s="3"/>
      <c r="I27" s="3"/>
      <c r="J27" s="3"/>
      <c r="K27" s="3"/>
      <c r="L27" s="3"/>
      <c r="M27" s="3"/>
      <c r="N27" s="37">
        <v>21</v>
      </c>
      <c r="O27" s="37">
        <v>21</v>
      </c>
      <c r="P27" s="36">
        <v>21</v>
      </c>
      <c r="Q27" s="3"/>
      <c r="R27" s="3"/>
      <c r="S27" s="3"/>
      <c r="T27" s="10">
        <v>21</v>
      </c>
      <c r="U27" s="24" t="s">
        <v>98</v>
      </c>
      <c r="V27" s="10" t="s">
        <v>88</v>
      </c>
      <c r="W27" s="10" t="s">
        <v>90</v>
      </c>
      <c r="X27" s="10" t="s">
        <v>92</v>
      </c>
      <c r="Y27" s="10" t="s">
        <v>96</v>
      </c>
      <c r="Z27" s="10" t="s">
        <v>102</v>
      </c>
      <c r="AA27" s="10" t="s">
        <v>104</v>
      </c>
      <c r="AB27" s="10" t="s">
        <v>106</v>
      </c>
      <c r="AC27" s="10" t="s">
        <v>194</v>
      </c>
      <c r="AD27" s="10" t="s">
        <v>194</v>
      </c>
      <c r="AE27" s="10" t="s">
        <v>194</v>
      </c>
      <c r="AF27" s="10" t="s">
        <v>194</v>
      </c>
      <c r="AG27" s="10" t="s">
        <v>194</v>
      </c>
      <c r="AH27" s="10" t="s">
        <v>194</v>
      </c>
      <c r="AI27" s="10" t="s">
        <v>194</v>
      </c>
      <c r="AJ27" s="10" t="s">
        <v>194</v>
      </c>
      <c r="AK27" s="10" t="s">
        <v>194</v>
      </c>
      <c r="AL27" s="28" t="s">
        <v>194</v>
      </c>
      <c r="AM27" s="32">
        <f>地域経済波及効果を示す説明書!$G$31</f>
        <v>0</v>
      </c>
      <c r="AN27" s="10">
        <f>地域経済波及効果を示す説明書!$G$32</f>
        <v>0</v>
      </c>
      <c r="AO27" s="10">
        <f>地域経済波及効果を示す説明書!$G$33</f>
        <v>0</v>
      </c>
      <c r="AP27" s="10">
        <f>地域経済波及効果を示す説明書!$G$34</f>
        <v>0</v>
      </c>
      <c r="AQ27" s="10">
        <f>地域経済波及効果を示す説明書!$G$35</f>
        <v>0</v>
      </c>
      <c r="AR27" s="10">
        <f>地域経済波及効果を示す説明書!$G$36</f>
        <v>0</v>
      </c>
      <c r="AS27" s="10">
        <f>地域経済波及効果を示す説明書!$G$37</f>
        <v>0</v>
      </c>
      <c r="AT27" s="10">
        <f>地域経済波及効果を示す説明書!$G$38</f>
        <v>0</v>
      </c>
      <c r="AU27" s="10">
        <f>地域経済波及効果を示す説明書!$G$39</f>
        <v>0</v>
      </c>
      <c r="AV27" s="10">
        <f>地域経済波及効果を示す説明書!$G$40</f>
        <v>0</v>
      </c>
      <c r="AW27" s="10">
        <f>地域経済波及効果を示す説明書!$G$41</f>
        <v>0</v>
      </c>
      <c r="AX27" s="32" t="str">
        <f t="shared" si="19"/>
        <v/>
      </c>
      <c r="AY27" s="10" t="str">
        <f t="shared" si="0"/>
        <v/>
      </c>
      <c r="AZ27" s="10" t="str">
        <f t="shared" si="1"/>
        <v/>
      </c>
      <c r="BA27" s="10" t="str">
        <f t="shared" si="2"/>
        <v/>
      </c>
      <c r="BB27" s="10" t="str">
        <f t="shared" si="3"/>
        <v/>
      </c>
      <c r="BC27" s="10" t="str">
        <f t="shared" si="4"/>
        <v/>
      </c>
      <c r="BD27" s="10" t="str">
        <f t="shared" si="5"/>
        <v/>
      </c>
      <c r="BE27" s="10" t="str">
        <f t="shared" si="6"/>
        <v/>
      </c>
      <c r="BF27" s="10" t="str">
        <f t="shared" si="7"/>
        <v/>
      </c>
      <c r="BG27" s="10" t="str">
        <f t="shared" si="8"/>
        <v/>
      </c>
      <c r="BH27" s="10" t="str">
        <f t="shared" si="8"/>
        <v/>
      </c>
      <c r="BI27" s="32" t="str">
        <f t="shared" si="20"/>
        <v/>
      </c>
      <c r="BJ27" s="22" t="str">
        <f t="shared" si="9"/>
        <v/>
      </c>
      <c r="BK27" s="22" t="str">
        <f t="shared" si="10"/>
        <v/>
      </c>
      <c r="BL27" s="22" t="str">
        <f t="shared" si="11"/>
        <v/>
      </c>
      <c r="BM27" s="190" t="str">
        <f t="shared" si="12"/>
        <v/>
      </c>
      <c r="BN27" s="190" t="str">
        <f t="shared" si="13"/>
        <v/>
      </c>
      <c r="BO27" s="190" t="str">
        <f t="shared" si="14"/>
        <v/>
      </c>
      <c r="BP27" s="190" t="str">
        <f t="shared" si="15"/>
        <v/>
      </c>
      <c r="BQ27" s="190" t="str">
        <f t="shared" si="16"/>
        <v/>
      </c>
      <c r="BR27" s="190" t="str">
        <f t="shared" si="17"/>
        <v/>
      </c>
      <c r="BS27" s="190" t="str">
        <f t="shared" si="18"/>
        <v/>
      </c>
    </row>
    <row r="28" spans="1:71" ht="14.1">
      <c r="D28" s="3"/>
      <c r="E28" s="3"/>
      <c r="F28" s="3"/>
      <c r="G28" s="3"/>
      <c r="H28" s="3"/>
      <c r="I28" s="3"/>
      <c r="J28" s="3"/>
      <c r="K28" s="3"/>
      <c r="L28" s="3"/>
      <c r="M28" s="3"/>
      <c r="N28" s="37">
        <v>22</v>
      </c>
      <c r="O28" s="37">
        <v>22</v>
      </c>
      <c r="P28" s="36">
        <v>22</v>
      </c>
      <c r="Q28" s="3"/>
      <c r="R28" s="3"/>
      <c r="T28" s="10">
        <v>22</v>
      </c>
      <c r="U28" s="24" t="s">
        <v>100</v>
      </c>
      <c r="V28" s="10" t="s">
        <v>84</v>
      </c>
      <c r="W28" s="10" t="s">
        <v>94</v>
      </c>
      <c r="X28" s="10" t="s">
        <v>96</v>
      </c>
      <c r="Y28" s="10" t="s">
        <v>102</v>
      </c>
      <c r="Z28" s="10" t="s">
        <v>82</v>
      </c>
      <c r="AA28" s="10" t="s">
        <v>72</v>
      </c>
      <c r="AB28" s="10" t="s">
        <v>74</v>
      </c>
      <c r="AC28" s="10" t="s">
        <v>76</v>
      </c>
      <c r="AD28" s="10" t="s">
        <v>78</v>
      </c>
      <c r="AE28" s="10" t="s">
        <v>80</v>
      </c>
      <c r="AF28" s="10" t="s">
        <v>86</v>
      </c>
      <c r="AG28" s="10" t="s">
        <v>194</v>
      </c>
      <c r="AH28" s="10" t="s">
        <v>194</v>
      </c>
      <c r="AI28" s="10" t="s">
        <v>194</v>
      </c>
      <c r="AJ28" s="10" t="s">
        <v>194</v>
      </c>
      <c r="AK28" s="10" t="s">
        <v>194</v>
      </c>
      <c r="AL28" s="28" t="s">
        <v>194</v>
      </c>
      <c r="AM28" s="32">
        <f>地域経済波及効果を示す説明書!$G$31</f>
        <v>0</v>
      </c>
      <c r="AN28" s="10">
        <f>地域経済波及効果を示す説明書!$G$32</f>
        <v>0</v>
      </c>
      <c r="AO28" s="10">
        <f>地域経済波及効果を示す説明書!$G$33</f>
        <v>0</v>
      </c>
      <c r="AP28" s="10">
        <f>地域経済波及効果を示す説明書!$G$34</f>
        <v>0</v>
      </c>
      <c r="AQ28" s="10">
        <f>地域経済波及効果を示す説明書!$G$35</f>
        <v>0</v>
      </c>
      <c r="AR28" s="10">
        <f>地域経済波及効果を示す説明書!$G$36</f>
        <v>0</v>
      </c>
      <c r="AS28" s="10">
        <f>地域経済波及効果を示す説明書!$G$37</f>
        <v>0</v>
      </c>
      <c r="AT28" s="10">
        <f>地域経済波及効果を示す説明書!$G$38</f>
        <v>0</v>
      </c>
      <c r="AU28" s="10">
        <f>地域経済波及効果を示す説明書!$G$39</f>
        <v>0</v>
      </c>
      <c r="AV28" s="10">
        <f>地域経済波及効果を示す説明書!$G$40</f>
        <v>0</v>
      </c>
      <c r="AW28" s="10">
        <f>地域経済波及効果を示す説明書!$G$41</f>
        <v>0</v>
      </c>
      <c r="AX28" s="32" t="str">
        <f t="shared" si="19"/>
        <v/>
      </c>
      <c r="AY28" s="10" t="str">
        <f t="shared" si="0"/>
        <v/>
      </c>
      <c r="AZ28" s="10" t="str">
        <f t="shared" si="1"/>
        <v/>
      </c>
      <c r="BA28" s="10" t="str">
        <f t="shared" si="2"/>
        <v/>
      </c>
      <c r="BB28" s="10" t="str">
        <f t="shared" si="3"/>
        <v/>
      </c>
      <c r="BC28" s="10" t="str">
        <f t="shared" si="4"/>
        <v/>
      </c>
      <c r="BD28" s="10" t="str">
        <f t="shared" si="5"/>
        <v/>
      </c>
      <c r="BE28" s="10" t="str">
        <f t="shared" si="6"/>
        <v/>
      </c>
      <c r="BF28" s="10" t="str">
        <f t="shared" si="7"/>
        <v/>
      </c>
      <c r="BG28" s="10" t="str">
        <f t="shared" si="8"/>
        <v/>
      </c>
      <c r="BH28" s="10" t="str">
        <f t="shared" si="8"/>
        <v/>
      </c>
      <c r="BI28" s="32" t="str">
        <f t="shared" si="20"/>
        <v/>
      </c>
      <c r="BJ28" s="22" t="str">
        <f t="shared" si="9"/>
        <v/>
      </c>
      <c r="BK28" s="22" t="str">
        <f t="shared" si="10"/>
        <v/>
      </c>
      <c r="BL28" s="22" t="str">
        <f t="shared" si="11"/>
        <v/>
      </c>
      <c r="BM28" s="190" t="str">
        <f t="shared" si="12"/>
        <v/>
      </c>
      <c r="BN28" s="190" t="str">
        <f t="shared" si="13"/>
        <v/>
      </c>
      <c r="BO28" s="190" t="str">
        <f t="shared" si="14"/>
        <v/>
      </c>
      <c r="BP28" s="190" t="str">
        <f t="shared" si="15"/>
        <v/>
      </c>
      <c r="BQ28" s="190" t="str">
        <f t="shared" si="16"/>
        <v/>
      </c>
      <c r="BR28" s="190" t="str">
        <f t="shared" si="17"/>
        <v/>
      </c>
      <c r="BS28" s="190" t="str">
        <f t="shared" si="18"/>
        <v/>
      </c>
    </row>
    <row r="29" spans="1:71" ht="14.1">
      <c r="D29" s="3"/>
      <c r="E29" s="3"/>
      <c r="F29" s="3"/>
      <c r="G29" s="3"/>
      <c r="H29" s="3"/>
      <c r="I29" s="3"/>
      <c r="J29" s="3"/>
      <c r="K29" s="3"/>
      <c r="L29" s="3"/>
      <c r="M29" s="3"/>
      <c r="N29" s="37">
        <v>24</v>
      </c>
      <c r="O29" s="37">
        <v>24</v>
      </c>
      <c r="P29" s="36">
        <v>24</v>
      </c>
      <c r="Q29" s="3"/>
      <c r="R29" s="3"/>
      <c r="T29" s="10">
        <v>23</v>
      </c>
      <c r="U29" s="24" t="s">
        <v>102</v>
      </c>
      <c r="V29" s="10" t="s">
        <v>96</v>
      </c>
      <c r="W29" s="10" t="s">
        <v>98</v>
      </c>
      <c r="X29" s="10" t="s">
        <v>100</v>
      </c>
      <c r="Y29" s="10" t="s">
        <v>104</v>
      </c>
      <c r="Z29" s="10" t="s">
        <v>88</v>
      </c>
      <c r="AA29" s="10" t="s">
        <v>90</v>
      </c>
      <c r="AB29" s="10" t="s">
        <v>194</v>
      </c>
      <c r="AC29" s="10" t="s">
        <v>194</v>
      </c>
      <c r="AD29" s="10" t="s">
        <v>194</v>
      </c>
      <c r="AE29" s="10" t="s">
        <v>194</v>
      </c>
      <c r="AF29" s="10" t="s">
        <v>194</v>
      </c>
      <c r="AG29" s="10" t="s">
        <v>194</v>
      </c>
      <c r="AH29" s="10" t="s">
        <v>194</v>
      </c>
      <c r="AI29" s="10" t="s">
        <v>194</v>
      </c>
      <c r="AJ29" s="10" t="s">
        <v>194</v>
      </c>
      <c r="AK29" s="10" t="s">
        <v>194</v>
      </c>
      <c r="AL29" s="28" t="s">
        <v>194</v>
      </c>
      <c r="AM29" s="32">
        <f>地域経済波及効果を示す説明書!$G$31</f>
        <v>0</v>
      </c>
      <c r="AN29" s="10">
        <f>地域経済波及効果を示す説明書!$G$32</f>
        <v>0</v>
      </c>
      <c r="AO29" s="10">
        <f>地域経済波及効果を示す説明書!$G$33</f>
        <v>0</v>
      </c>
      <c r="AP29" s="10">
        <f>地域経済波及効果を示す説明書!$G$34</f>
        <v>0</v>
      </c>
      <c r="AQ29" s="10">
        <f>地域経済波及効果を示す説明書!$G$35</f>
        <v>0</v>
      </c>
      <c r="AR29" s="10">
        <f>地域経済波及効果を示す説明書!$G$36</f>
        <v>0</v>
      </c>
      <c r="AS29" s="10">
        <f>地域経済波及効果を示す説明書!$G$37</f>
        <v>0</v>
      </c>
      <c r="AT29" s="10">
        <f>地域経済波及効果を示す説明書!$G$38</f>
        <v>0</v>
      </c>
      <c r="AU29" s="10">
        <f>地域経済波及効果を示す説明書!$G$39</f>
        <v>0</v>
      </c>
      <c r="AV29" s="10">
        <f>地域経済波及効果を示す説明書!$G$40</f>
        <v>0</v>
      </c>
      <c r="AW29" s="10">
        <f>地域経済波及効果を示す説明書!$G$41</f>
        <v>0</v>
      </c>
      <c r="AX29" s="32" t="str">
        <f t="shared" si="19"/>
        <v/>
      </c>
      <c r="AY29" s="10" t="str">
        <f t="shared" si="0"/>
        <v/>
      </c>
      <c r="AZ29" s="10" t="str">
        <f t="shared" si="1"/>
        <v/>
      </c>
      <c r="BA29" s="10" t="str">
        <f t="shared" si="2"/>
        <v/>
      </c>
      <c r="BB29" s="10" t="str">
        <f t="shared" si="3"/>
        <v/>
      </c>
      <c r="BC29" s="10" t="str">
        <f t="shared" si="4"/>
        <v/>
      </c>
      <c r="BD29" s="10" t="str">
        <f t="shared" si="5"/>
        <v/>
      </c>
      <c r="BE29" s="10" t="str">
        <f t="shared" si="6"/>
        <v/>
      </c>
      <c r="BF29" s="10" t="str">
        <f t="shared" si="7"/>
        <v/>
      </c>
      <c r="BG29" s="10" t="str">
        <f t="shared" si="8"/>
        <v/>
      </c>
      <c r="BH29" s="10" t="str">
        <f t="shared" si="8"/>
        <v/>
      </c>
      <c r="BI29" s="32" t="str">
        <f t="shared" si="20"/>
        <v/>
      </c>
      <c r="BJ29" s="22" t="str">
        <f t="shared" si="9"/>
        <v/>
      </c>
      <c r="BK29" s="22" t="str">
        <f t="shared" si="10"/>
        <v/>
      </c>
      <c r="BL29" s="22" t="str">
        <f t="shared" si="11"/>
        <v/>
      </c>
      <c r="BM29" s="190" t="str">
        <f t="shared" si="12"/>
        <v/>
      </c>
      <c r="BN29" s="190" t="str">
        <f t="shared" si="13"/>
        <v/>
      </c>
      <c r="BO29" s="190" t="str">
        <f t="shared" si="14"/>
        <v/>
      </c>
      <c r="BP29" s="190" t="str">
        <f t="shared" si="15"/>
        <v/>
      </c>
      <c r="BQ29" s="190" t="str">
        <f t="shared" si="16"/>
        <v/>
      </c>
      <c r="BR29" s="190" t="str">
        <f t="shared" si="17"/>
        <v/>
      </c>
      <c r="BS29" s="190" t="str">
        <f t="shared" si="18"/>
        <v/>
      </c>
    </row>
    <row r="30" spans="1:71" ht="14.1">
      <c r="D30" s="3"/>
      <c r="E30" s="3"/>
      <c r="F30" s="3"/>
      <c r="G30" s="3"/>
      <c r="H30" s="3"/>
      <c r="I30" s="3"/>
      <c r="J30" s="3"/>
      <c r="K30" s="3"/>
      <c r="L30" s="3"/>
      <c r="M30" s="3"/>
      <c r="N30" s="37">
        <v>25</v>
      </c>
      <c r="O30" s="37">
        <v>25</v>
      </c>
      <c r="P30" s="36">
        <v>25</v>
      </c>
      <c r="Q30" s="3"/>
      <c r="R30" s="3"/>
      <c r="T30" s="10">
        <v>24</v>
      </c>
      <c r="U30" s="24" t="s">
        <v>104</v>
      </c>
      <c r="V30" s="10" t="s">
        <v>98</v>
      </c>
      <c r="W30" s="10" t="s">
        <v>102</v>
      </c>
      <c r="X30" s="10" t="s">
        <v>106</v>
      </c>
      <c r="Y30" s="10" t="s">
        <v>108</v>
      </c>
      <c r="Z30" s="10" t="s">
        <v>114</v>
      </c>
      <c r="AA30" s="10" t="s">
        <v>116</v>
      </c>
      <c r="AB30" s="10" t="s">
        <v>88</v>
      </c>
      <c r="AC30" s="10" t="s">
        <v>90</v>
      </c>
      <c r="AD30" s="10" t="s">
        <v>194</v>
      </c>
      <c r="AE30" s="10" t="s">
        <v>194</v>
      </c>
      <c r="AF30" s="10" t="s">
        <v>194</v>
      </c>
      <c r="AG30" s="10" t="s">
        <v>194</v>
      </c>
      <c r="AH30" s="10" t="s">
        <v>194</v>
      </c>
      <c r="AI30" s="10" t="s">
        <v>194</v>
      </c>
      <c r="AJ30" s="10" t="s">
        <v>194</v>
      </c>
      <c r="AK30" s="10" t="s">
        <v>194</v>
      </c>
      <c r="AL30" s="28" t="s">
        <v>194</v>
      </c>
      <c r="AM30" s="32">
        <f>地域経済波及効果を示す説明書!$G$31</f>
        <v>0</v>
      </c>
      <c r="AN30" s="10">
        <f>地域経済波及効果を示す説明書!$G$32</f>
        <v>0</v>
      </c>
      <c r="AO30" s="10">
        <f>地域経済波及効果を示す説明書!$G$33</f>
        <v>0</v>
      </c>
      <c r="AP30" s="10">
        <f>地域経済波及効果を示す説明書!$G$34</f>
        <v>0</v>
      </c>
      <c r="AQ30" s="10">
        <f>地域経済波及効果を示す説明書!$G$35</f>
        <v>0</v>
      </c>
      <c r="AR30" s="10">
        <f>地域経済波及効果を示す説明書!$G$36</f>
        <v>0</v>
      </c>
      <c r="AS30" s="10">
        <f>地域経済波及効果を示す説明書!$G$37</f>
        <v>0</v>
      </c>
      <c r="AT30" s="10">
        <f>地域経済波及効果を示す説明書!$G$38</f>
        <v>0</v>
      </c>
      <c r="AU30" s="10">
        <f>地域経済波及効果を示す説明書!$G$39</f>
        <v>0</v>
      </c>
      <c r="AV30" s="10">
        <f>地域経済波及効果を示す説明書!$G$40</f>
        <v>0</v>
      </c>
      <c r="AW30" s="10">
        <f>地域経済波及効果を示す説明書!$G$41</f>
        <v>0</v>
      </c>
      <c r="AX30" s="32" t="str">
        <f t="shared" si="19"/>
        <v/>
      </c>
      <c r="AY30" s="10" t="str">
        <f t="shared" si="0"/>
        <v/>
      </c>
      <c r="AZ30" s="10" t="str">
        <f t="shared" si="1"/>
        <v/>
      </c>
      <c r="BA30" s="10" t="str">
        <f t="shared" si="2"/>
        <v/>
      </c>
      <c r="BB30" s="10" t="str">
        <f t="shared" si="3"/>
        <v/>
      </c>
      <c r="BC30" s="10" t="str">
        <f t="shared" si="4"/>
        <v/>
      </c>
      <c r="BD30" s="10" t="str">
        <f t="shared" si="5"/>
        <v/>
      </c>
      <c r="BE30" s="10" t="str">
        <f t="shared" si="6"/>
        <v/>
      </c>
      <c r="BF30" s="10" t="str">
        <f t="shared" si="7"/>
        <v/>
      </c>
      <c r="BG30" s="10" t="str">
        <f t="shared" si="8"/>
        <v/>
      </c>
      <c r="BH30" s="10" t="str">
        <f t="shared" si="8"/>
        <v/>
      </c>
      <c r="BI30" s="32" t="str">
        <f t="shared" si="20"/>
        <v/>
      </c>
      <c r="BJ30" s="22" t="str">
        <f t="shared" si="9"/>
        <v/>
      </c>
      <c r="BK30" s="22" t="str">
        <f t="shared" si="10"/>
        <v/>
      </c>
      <c r="BL30" s="22" t="str">
        <f t="shared" si="11"/>
        <v/>
      </c>
      <c r="BM30" s="190" t="str">
        <f t="shared" si="12"/>
        <v/>
      </c>
      <c r="BN30" s="190" t="str">
        <f t="shared" si="13"/>
        <v/>
      </c>
      <c r="BO30" s="190" t="str">
        <f t="shared" si="14"/>
        <v/>
      </c>
      <c r="BP30" s="190" t="str">
        <f t="shared" si="15"/>
        <v/>
      </c>
      <c r="BQ30" s="190" t="str">
        <f t="shared" si="16"/>
        <v/>
      </c>
      <c r="BR30" s="190" t="str">
        <f t="shared" si="17"/>
        <v/>
      </c>
      <c r="BS30" s="190" t="str">
        <f t="shared" si="18"/>
        <v/>
      </c>
    </row>
    <row r="31" spans="1:71" ht="14.1">
      <c r="A31" s="1" t="s">
        <v>206</v>
      </c>
      <c r="D31" s="3"/>
      <c r="E31" s="3"/>
      <c r="F31" s="3"/>
      <c r="G31" s="3"/>
      <c r="H31" s="3"/>
      <c r="I31" s="3"/>
      <c r="J31" s="3"/>
      <c r="K31" s="3"/>
      <c r="L31" s="3"/>
      <c r="M31" s="3"/>
      <c r="N31" s="37">
        <v>26</v>
      </c>
      <c r="O31" s="37">
        <v>26</v>
      </c>
      <c r="P31" s="36">
        <v>26</v>
      </c>
      <c r="Q31" s="3"/>
      <c r="R31" s="3"/>
      <c r="T31" s="10">
        <v>25</v>
      </c>
      <c r="U31" s="24" t="s">
        <v>106</v>
      </c>
      <c r="V31" s="10" t="s">
        <v>92</v>
      </c>
      <c r="W31" s="10" t="s">
        <v>98</v>
      </c>
      <c r="X31" s="10" t="s">
        <v>104</v>
      </c>
      <c r="Y31" s="10" t="s">
        <v>108</v>
      </c>
      <c r="Z31" s="10" t="s">
        <v>110</v>
      </c>
      <c r="AA31" s="10" t="s">
        <v>114</v>
      </c>
      <c r="AB31" s="10" t="s">
        <v>116</v>
      </c>
      <c r="AC31" s="10" t="s">
        <v>112</v>
      </c>
      <c r="AD31" s="10" t="s">
        <v>194</v>
      </c>
      <c r="AE31" s="10" t="s">
        <v>194</v>
      </c>
      <c r="AF31" s="10" t="s">
        <v>194</v>
      </c>
      <c r="AG31" s="10" t="s">
        <v>194</v>
      </c>
      <c r="AH31" s="10" t="s">
        <v>194</v>
      </c>
      <c r="AI31" s="10" t="s">
        <v>194</v>
      </c>
      <c r="AJ31" s="10" t="s">
        <v>194</v>
      </c>
      <c r="AK31" s="10" t="s">
        <v>194</v>
      </c>
      <c r="AL31" s="28" t="s">
        <v>194</v>
      </c>
      <c r="AM31" s="32">
        <f>地域経済波及効果を示す説明書!$G$31</f>
        <v>0</v>
      </c>
      <c r="AN31" s="10">
        <f>地域経済波及効果を示す説明書!$G$32</f>
        <v>0</v>
      </c>
      <c r="AO31" s="10">
        <f>地域経済波及効果を示す説明書!$G$33</f>
        <v>0</v>
      </c>
      <c r="AP31" s="10">
        <f>地域経済波及効果を示す説明書!$G$34</f>
        <v>0</v>
      </c>
      <c r="AQ31" s="10">
        <f>地域経済波及効果を示す説明書!$G$35</f>
        <v>0</v>
      </c>
      <c r="AR31" s="10">
        <f>地域経済波及効果を示す説明書!$G$36</f>
        <v>0</v>
      </c>
      <c r="AS31" s="10">
        <f>地域経済波及効果を示す説明書!$G$37</f>
        <v>0</v>
      </c>
      <c r="AT31" s="10">
        <f>地域経済波及効果を示す説明書!$G$38</f>
        <v>0</v>
      </c>
      <c r="AU31" s="10">
        <f>地域経済波及効果を示す説明書!$G$39</f>
        <v>0</v>
      </c>
      <c r="AV31" s="10">
        <f>地域経済波及効果を示す説明書!$G$40</f>
        <v>0</v>
      </c>
      <c r="AW31" s="10">
        <f>地域経済波及効果を示す説明書!$G$41</f>
        <v>0</v>
      </c>
      <c r="AX31" s="32" t="str">
        <f t="shared" si="19"/>
        <v/>
      </c>
      <c r="AY31" s="10" t="str">
        <f t="shared" si="0"/>
        <v/>
      </c>
      <c r="AZ31" s="10" t="str">
        <f t="shared" si="1"/>
        <v/>
      </c>
      <c r="BA31" s="10" t="str">
        <f t="shared" si="2"/>
        <v/>
      </c>
      <c r="BB31" s="10" t="str">
        <f t="shared" si="3"/>
        <v/>
      </c>
      <c r="BC31" s="10" t="str">
        <f t="shared" si="4"/>
        <v/>
      </c>
      <c r="BD31" s="10" t="str">
        <f t="shared" si="5"/>
        <v/>
      </c>
      <c r="BE31" s="10" t="str">
        <f t="shared" si="6"/>
        <v/>
      </c>
      <c r="BF31" s="10" t="str">
        <f t="shared" si="7"/>
        <v/>
      </c>
      <c r="BG31" s="10" t="str">
        <f t="shared" si="8"/>
        <v/>
      </c>
      <c r="BH31" s="10" t="str">
        <f t="shared" si="8"/>
        <v/>
      </c>
      <c r="BI31" s="32" t="str">
        <f t="shared" si="20"/>
        <v/>
      </c>
      <c r="BJ31" s="22" t="str">
        <f t="shared" si="9"/>
        <v/>
      </c>
      <c r="BK31" s="22" t="str">
        <f t="shared" si="10"/>
        <v/>
      </c>
      <c r="BL31" s="22" t="str">
        <f t="shared" si="11"/>
        <v/>
      </c>
      <c r="BM31" s="190" t="str">
        <f t="shared" si="12"/>
        <v/>
      </c>
      <c r="BN31" s="190" t="str">
        <f t="shared" si="13"/>
        <v/>
      </c>
      <c r="BO31" s="190" t="str">
        <f t="shared" si="14"/>
        <v/>
      </c>
      <c r="BP31" s="190" t="str">
        <f t="shared" si="15"/>
        <v/>
      </c>
      <c r="BQ31" s="190" t="str">
        <f t="shared" si="16"/>
        <v/>
      </c>
      <c r="BR31" s="190" t="str">
        <f t="shared" si="17"/>
        <v/>
      </c>
      <c r="BS31" s="190" t="str">
        <f t="shared" si="18"/>
        <v/>
      </c>
    </row>
    <row r="32" spans="1:71" ht="14.1">
      <c r="A32" s="38">
        <f>IF(I21="",0,I21)</f>
        <v>0</v>
      </c>
      <c r="D32" s="3"/>
      <c r="E32" s="3"/>
      <c r="F32" s="3"/>
      <c r="G32" s="3"/>
      <c r="H32" s="3"/>
      <c r="I32" s="3"/>
      <c r="J32" s="3"/>
      <c r="K32" s="3"/>
      <c r="L32" s="3"/>
      <c r="M32" s="3"/>
      <c r="N32" s="37">
        <v>27</v>
      </c>
      <c r="O32" s="37">
        <v>27</v>
      </c>
      <c r="P32" s="36">
        <v>27</v>
      </c>
      <c r="Q32" s="3"/>
      <c r="R32" s="3"/>
      <c r="T32" s="10">
        <v>26</v>
      </c>
      <c r="U32" s="24" t="s">
        <v>108</v>
      </c>
      <c r="V32" s="10" t="s">
        <v>92</v>
      </c>
      <c r="W32" s="10" t="s">
        <v>104</v>
      </c>
      <c r="X32" s="10" t="s">
        <v>106</v>
      </c>
      <c r="Y32" s="10" t="s">
        <v>110</v>
      </c>
      <c r="Z32" s="10" t="s">
        <v>112</v>
      </c>
      <c r="AA32" s="10" t="s">
        <v>114</v>
      </c>
      <c r="AB32" s="10" t="s">
        <v>116</v>
      </c>
      <c r="AC32" s="10" t="s">
        <v>194</v>
      </c>
      <c r="AD32" s="10" t="s">
        <v>194</v>
      </c>
      <c r="AE32" s="10" t="s">
        <v>194</v>
      </c>
      <c r="AF32" s="10" t="s">
        <v>194</v>
      </c>
      <c r="AG32" s="10" t="s">
        <v>194</v>
      </c>
      <c r="AH32" s="10" t="s">
        <v>194</v>
      </c>
      <c r="AI32" s="10" t="s">
        <v>194</v>
      </c>
      <c r="AJ32" s="10" t="s">
        <v>194</v>
      </c>
      <c r="AK32" s="10" t="s">
        <v>194</v>
      </c>
      <c r="AL32" s="28" t="s">
        <v>194</v>
      </c>
      <c r="AM32" s="32">
        <f>地域経済波及効果を示す説明書!$G$31</f>
        <v>0</v>
      </c>
      <c r="AN32" s="10">
        <f>地域経済波及効果を示す説明書!$G$32</f>
        <v>0</v>
      </c>
      <c r="AO32" s="10">
        <f>地域経済波及効果を示す説明書!$G$33</f>
        <v>0</v>
      </c>
      <c r="AP32" s="10">
        <f>地域経済波及効果を示す説明書!$G$34</f>
        <v>0</v>
      </c>
      <c r="AQ32" s="10">
        <f>地域経済波及効果を示す説明書!$G$35</f>
        <v>0</v>
      </c>
      <c r="AR32" s="10">
        <f>地域経済波及効果を示す説明書!$G$36</f>
        <v>0</v>
      </c>
      <c r="AS32" s="10">
        <f>地域経済波及効果を示す説明書!$G$37</f>
        <v>0</v>
      </c>
      <c r="AT32" s="10">
        <f>地域経済波及効果を示す説明書!$G$38</f>
        <v>0</v>
      </c>
      <c r="AU32" s="10">
        <f>地域経済波及効果を示す説明書!$G$39</f>
        <v>0</v>
      </c>
      <c r="AV32" s="10">
        <f>地域経済波及効果を示す説明書!$G$40</f>
        <v>0</v>
      </c>
      <c r="AW32" s="10">
        <f>地域経済波及効果を示す説明書!$G$41</f>
        <v>0</v>
      </c>
      <c r="AX32" s="32" t="str">
        <f t="shared" si="19"/>
        <v/>
      </c>
      <c r="AY32" s="10" t="str">
        <f t="shared" si="0"/>
        <v/>
      </c>
      <c r="AZ32" s="10" t="str">
        <f t="shared" si="1"/>
        <v/>
      </c>
      <c r="BA32" s="10" t="str">
        <f t="shared" si="2"/>
        <v/>
      </c>
      <c r="BB32" s="10" t="str">
        <f t="shared" si="3"/>
        <v/>
      </c>
      <c r="BC32" s="10" t="str">
        <f t="shared" si="4"/>
        <v/>
      </c>
      <c r="BD32" s="10" t="str">
        <f t="shared" si="5"/>
        <v/>
      </c>
      <c r="BE32" s="10" t="str">
        <f t="shared" si="6"/>
        <v/>
      </c>
      <c r="BF32" s="10" t="str">
        <f t="shared" si="7"/>
        <v/>
      </c>
      <c r="BG32" s="10" t="str">
        <f t="shared" si="8"/>
        <v/>
      </c>
      <c r="BH32" s="10" t="str">
        <f t="shared" si="8"/>
        <v/>
      </c>
      <c r="BI32" s="32" t="str">
        <f t="shared" si="20"/>
        <v/>
      </c>
      <c r="BJ32" s="22" t="str">
        <f t="shared" si="9"/>
        <v/>
      </c>
      <c r="BK32" s="22" t="str">
        <f t="shared" si="10"/>
        <v/>
      </c>
      <c r="BL32" s="22" t="str">
        <f t="shared" si="11"/>
        <v/>
      </c>
      <c r="BM32" s="190" t="str">
        <f t="shared" si="12"/>
        <v/>
      </c>
      <c r="BN32" s="190" t="str">
        <f t="shared" si="13"/>
        <v/>
      </c>
      <c r="BO32" s="190" t="str">
        <f t="shared" si="14"/>
        <v/>
      </c>
      <c r="BP32" s="190" t="str">
        <f t="shared" si="15"/>
        <v/>
      </c>
      <c r="BQ32" s="190" t="str">
        <f t="shared" si="16"/>
        <v/>
      </c>
      <c r="BR32" s="190" t="str">
        <f t="shared" si="17"/>
        <v/>
      </c>
      <c r="BS32" s="190" t="str">
        <f t="shared" si="18"/>
        <v/>
      </c>
    </row>
    <row r="33" spans="1:71" ht="14.1">
      <c r="A33" s="1" t="s">
        <v>207</v>
      </c>
      <c r="D33" s="3"/>
      <c r="E33" s="3"/>
      <c r="F33" s="3"/>
      <c r="G33" s="3"/>
      <c r="H33" s="3"/>
      <c r="I33" s="3"/>
      <c r="J33" s="3"/>
      <c r="K33" s="3"/>
      <c r="L33" s="3"/>
      <c r="M33" s="3"/>
      <c r="N33" s="37">
        <v>28</v>
      </c>
      <c r="O33" s="37">
        <v>28</v>
      </c>
      <c r="P33" s="36">
        <v>28</v>
      </c>
      <c r="Q33" s="3"/>
      <c r="R33" s="3"/>
      <c r="T33" s="10">
        <v>27</v>
      </c>
      <c r="U33" s="24" t="s">
        <v>110</v>
      </c>
      <c r="V33" s="10" t="s">
        <v>108</v>
      </c>
      <c r="W33" s="10" t="s">
        <v>112</v>
      </c>
      <c r="X33" s="10" t="s">
        <v>114</v>
      </c>
      <c r="Y33" s="10" t="s">
        <v>116</v>
      </c>
      <c r="Z33" s="10" t="s">
        <v>106</v>
      </c>
      <c r="AA33" s="10" t="s">
        <v>92</v>
      </c>
      <c r="AB33" s="10" t="s">
        <v>194</v>
      </c>
      <c r="AC33" s="10" t="s">
        <v>194</v>
      </c>
      <c r="AD33" s="10" t="s">
        <v>194</v>
      </c>
      <c r="AE33" s="10" t="s">
        <v>194</v>
      </c>
      <c r="AF33" s="10" t="s">
        <v>194</v>
      </c>
      <c r="AG33" s="10" t="s">
        <v>194</v>
      </c>
      <c r="AH33" s="10" t="s">
        <v>194</v>
      </c>
      <c r="AI33" s="10" t="s">
        <v>194</v>
      </c>
      <c r="AJ33" s="10" t="s">
        <v>194</v>
      </c>
      <c r="AK33" s="10" t="s">
        <v>194</v>
      </c>
      <c r="AL33" s="28" t="s">
        <v>194</v>
      </c>
      <c r="AM33" s="32">
        <f>地域経済波及効果を示す説明書!$G$31</f>
        <v>0</v>
      </c>
      <c r="AN33" s="10">
        <f>地域経済波及効果を示す説明書!$G$32</f>
        <v>0</v>
      </c>
      <c r="AO33" s="10">
        <f>地域経済波及効果を示す説明書!$G$33</f>
        <v>0</v>
      </c>
      <c r="AP33" s="10">
        <f>地域経済波及効果を示す説明書!$G$34</f>
        <v>0</v>
      </c>
      <c r="AQ33" s="10">
        <f>地域経済波及効果を示す説明書!$G$35</f>
        <v>0</v>
      </c>
      <c r="AR33" s="10">
        <f>地域経済波及効果を示す説明書!$G$36</f>
        <v>0</v>
      </c>
      <c r="AS33" s="10">
        <f>地域経済波及効果を示す説明書!$G$37</f>
        <v>0</v>
      </c>
      <c r="AT33" s="10">
        <f>地域経済波及効果を示す説明書!$G$38</f>
        <v>0</v>
      </c>
      <c r="AU33" s="10">
        <f>地域経済波及効果を示す説明書!$G$39</f>
        <v>0</v>
      </c>
      <c r="AV33" s="10">
        <f>地域経済波及効果を示す説明書!$G$40</f>
        <v>0</v>
      </c>
      <c r="AW33" s="10">
        <f>地域経済波及効果を示す説明書!$G$41</f>
        <v>0</v>
      </c>
      <c r="AX33" s="32" t="str">
        <f t="shared" si="19"/>
        <v/>
      </c>
      <c r="AY33" s="10" t="str">
        <f t="shared" si="0"/>
        <v/>
      </c>
      <c r="AZ33" s="10" t="str">
        <f t="shared" si="1"/>
        <v/>
      </c>
      <c r="BA33" s="10" t="str">
        <f t="shared" si="2"/>
        <v/>
      </c>
      <c r="BB33" s="10" t="str">
        <f t="shared" si="3"/>
        <v/>
      </c>
      <c r="BC33" s="10" t="str">
        <f t="shared" si="4"/>
        <v/>
      </c>
      <c r="BD33" s="10" t="str">
        <f t="shared" si="5"/>
        <v/>
      </c>
      <c r="BE33" s="10" t="str">
        <f t="shared" si="6"/>
        <v/>
      </c>
      <c r="BF33" s="10" t="str">
        <f t="shared" si="7"/>
        <v/>
      </c>
      <c r="BG33" s="10" t="str">
        <f t="shared" si="8"/>
        <v/>
      </c>
      <c r="BH33" s="10" t="str">
        <f t="shared" si="8"/>
        <v/>
      </c>
      <c r="BI33" s="32" t="str">
        <f t="shared" si="20"/>
        <v/>
      </c>
      <c r="BJ33" s="22" t="str">
        <f t="shared" si="9"/>
        <v/>
      </c>
      <c r="BK33" s="22" t="str">
        <f t="shared" si="10"/>
        <v/>
      </c>
      <c r="BL33" s="22" t="str">
        <f t="shared" si="11"/>
        <v/>
      </c>
      <c r="BM33" s="190" t="str">
        <f t="shared" si="12"/>
        <v/>
      </c>
      <c r="BN33" s="190" t="str">
        <f t="shared" si="13"/>
        <v/>
      </c>
      <c r="BO33" s="190" t="str">
        <f t="shared" si="14"/>
        <v/>
      </c>
      <c r="BP33" s="190" t="str">
        <f t="shared" si="15"/>
        <v/>
      </c>
      <c r="BQ33" s="190" t="str">
        <f t="shared" si="16"/>
        <v/>
      </c>
      <c r="BR33" s="190" t="str">
        <f t="shared" si="17"/>
        <v/>
      </c>
      <c r="BS33" s="190" t="str">
        <f t="shared" si="18"/>
        <v/>
      </c>
    </row>
    <row r="34" spans="1:71" ht="14.1">
      <c r="A34" s="38">
        <f>IF(J21="",0,J21)</f>
        <v>0</v>
      </c>
      <c r="D34" s="3"/>
      <c r="E34" s="3"/>
      <c r="F34" s="3"/>
      <c r="G34" s="3"/>
      <c r="H34" s="3"/>
      <c r="I34" s="3"/>
      <c r="J34" s="3"/>
      <c r="K34" s="3"/>
      <c r="L34" s="3"/>
      <c r="M34" s="3"/>
      <c r="N34" s="37">
        <v>29</v>
      </c>
      <c r="O34" s="37">
        <v>29</v>
      </c>
      <c r="P34" s="36">
        <v>29</v>
      </c>
      <c r="Q34" s="3"/>
      <c r="R34" s="3"/>
      <c r="T34" s="10">
        <v>28</v>
      </c>
      <c r="U34" s="24" t="s">
        <v>112</v>
      </c>
      <c r="V34" s="10" t="s">
        <v>108</v>
      </c>
      <c r="W34" s="10" t="s">
        <v>110</v>
      </c>
      <c r="X34" s="10" t="s">
        <v>118</v>
      </c>
      <c r="Y34" s="10" t="s">
        <v>122</v>
      </c>
      <c r="Z34" s="10" t="s">
        <v>128</v>
      </c>
      <c r="AA34" s="10" t="s">
        <v>106</v>
      </c>
      <c r="AB34" s="10" t="s">
        <v>114</v>
      </c>
      <c r="AC34" s="10" t="s">
        <v>116</v>
      </c>
      <c r="AD34" s="10" t="s">
        <v>92</v>
      </c>
      <c r="AE34" s="10" t="s">
        <v>194</v>
      </c>
      <c r="AF34" s="10" t="s">
        <v>194</v>
      </c>
      <c r="AG34" s="10" t="s">
        <v>194</v>
      </c>
      <c r="AH34" s="10" t="s">
        <v>194</v>
      </c>
      <c r="AI34" s="10" t="s">
        <v>194</v>
      </c>
      <c r="AJ34" s="10" t="s">
        <v>194</v>
      </c>
      <c r="AK34" s="10" t="s">
        <v>194</v>
      </c>
      <c r="AL34" s="28" t="s">
        <v>194</v>
      </c>
      <c r="AM34" s="32">
        <f>地域経済波及効果を示す説明書!$G$31</f>
        <v>0</v>
      </c>
      <c r="AN34" s="10">
        <f>地域経済波及効果を示す説明書!$G$32</f>
        <v>0</v>
      </c>
      <c r="AO34" s="10">
        <f>地域経済波及効果を示す説明書!$G$33</f>
        <v>0</v>
      </c>
      <c r="AP34" s="10">
        <f>地域経済波及効果を示す説明書!$G$34</f>
        <v>0</v>
      </c>
      <c r="AQ34" s="10">
        <f>地域経済波及効果を示す説明書!$G$35</f>
        <v>0</v>
      </c>
      <c r="AR34" s="10">
        <f>地域経済波及効果を示す説明書!$G$36</f>
        <v>0</v>
      </c>
      <c r="AS34" s="10">
        <f>地域経済波及効果を示す説明書!$G$37</f>
        <v>0</v>
      </c>
      <c r="AT34" s="10">
        <f>地域経済波及効果を示す説明書!$G$38</f>
        <v>0</v>
      </c>
      <c r="AU34" s="10">
        <f>地域経済波及効果を示す説明書!$G$39</f>
        <v>0</v>
      </c>
      <c r="AV34" s="10">
        <f>地域経済波及効果を示す説明書!$G$40</f>
        <v>0</v>
      </c>
      <c r="AW34" s="10">
        <f>地域経済波及効果を示す説明書!$G$41</f>
        <v>0</v>
      </c>
      <c r="AX34" s="32" t="str">
        <f t="shared" si="19"/>
        <v/>
      </c>
      <c r="AY34" s="10" t="str">
        <f t="shared" si="0"/>
        <v/>
      </c>
      <c r="AZ34" s="10" t="str">
        <f t="shared" si="1"/>
        <v/>
      </c>
      <c r="BA34" s="10" t="str">
        <f t="shared" si="2"/>
        <v/>
      </c>
      <c r="BB34" s="10" t="str">
        <f t="shared" si="3"/>
        <v/>
      </c>
      <c r="BC34" s="10" t="str">
        <f t="shared" si="4"/>
        <v/>
      </c>
      <c r="BD34" s="10" t="str">
        <f t="shared" si="5"/>
        <v/>
      </c>
      <c r="BE34" s="10" t="str">
        <f t="shared" si="6"/>
        <v/>
      </c>
      <c r="BF34" s="10" t="str">
        <f t="shared" si="7"/>
        <v/>
      </c>
      <c r="BG34" s="10" t="str">
        <f t="shared" si="8"/>
        <v/>
      </c>
      <c r="BH34" s="10" t="str">
        <f t="shared" si="8"/>
        <v/>
      </c>
      <c r="BI34" s="32" t="str">
        <f t="shared" si="20"/>
        <v/>
      </c>
      <c r="BJ34" s="22" t="str">
        <f t="shared" si="9"/>
        <v/>
      </c>
      <c r="BK34" s="22" t="str">
        <f t="shared" si="10"/>
        <v/>
      </c>
      <c r="BL34" s="22" t="str">
        <f t="shared" si="11"/>
        <v/>
      </c>
      <c r="BM34" s="190" t="str">
        <f t="shared" si="12"/>
        <v/>
      </c>
      <c r="BN34" s="190" t="str">
        <f t="shared" si="13"/>
        <v/>
      </c>
      <c r="BO34" s="190" t="str">
        <f t="shared" si="14"/>
        <v/>
      </c>
      <c r="BP34" s="190" t="str">
        <f t="shared" si="15"/>
        <v/>
      </c>
      <c r="BQ34" s="190" t="str">
        <f t="shared" si="16"/>
        <v/>
      </c>
      <c r="BR34" s="190" t="str">
        <f t="shared" si="17"/>
        <v/>
      </c>
      <c r="BS34" s="190" t="str">
        <f t="shared" si="18"/>
        <v/>
      </c>
    </row>
    <row r="35" spans="1:71" ht="14.1">
      <c r="D35" s="3"/>
      <c r="E35" s="3"/>
      <c r="F35" s="3"/>
      <c r="G35" s="3"/>
      <c r="H35" s="3"/>
      <c r="I35" s="3"/>
      <c r="J35" s="3"/>
      <c r="K35" s="3"/>
      <c r="L35" s="3"/>
      <c r="M35" s="3"/>
      <c r="N35" s="37">
        <v>30</v>
      </c>
      <c r="O35" s="37"/>
      <c r="P35" s="36">
        <v>30</v>
      </c>
      <c r="Q35" s="3"/>
      <c r="R35" s="3"/>
      <c r="T35" s="10">
        <v>29</v>
      </c>
      <c r="U35" s="24" t="s">
        <v>114</v>
      </c>
      <c r="V35" s="10" t="s">
        <v>104</v>
      </c>
      <c r="W35" s="10" t="s">
        <v>108</v>
      </c>
      <c r="X35" s="10" t="s">
        <v>110</v>
      </c>
      <c r="Y35" s="10" t="s">
        <v>116</v>
      </c>
      <c r="Z35" s="10" t="s">
        <v>106</v>
      </c>
      <c r="AA35" s="10" t="s">
        <v>112</v>
      </c>
      <c r="AB35" s="10" t="s">
        <v>92</v>
      </c>
      <c r="AC35" s="10" t="s">
        <v>194</v>
      </c>
      <c r="AD35" s="10" t="s">
        <v>194</v>
      </c>
      <c r="AE35" s="10" t="s">
        <v>194</v>
      </c>
      <c r="AF35" s="10" t="s">
        <v>194</v>
      </c>
      <c r="AG35" s="10" t="s">
        <v>194</v>
      </c>
      <c r="AH35" s="10" t="s">
        <v>194</v>
      </c>
      <c r="AI35" s="10" t="s">
        <v>194</v>
      </c>
      <c r="AJ35" s="10" t="s">
        <v>194</v>
      </c>
      <c r="AK35" s="10" t="s">
        <v>194</v>
      </c>
      <c r="AL35" s="28" t="s">
        <v>194</v>
      </c>
      <c r="AM35" s="32">
        <f>地域経済波及効果を示す説明書!$G$31</f>
        <v>0</v>
      </c>
      <c r="AN35" s="10">
        <f>地域経済波及効果を示す説明書!$G$32</f>
        <v>0</v>
      </c>
      <c r="AO35" s="10">
        <f>地域経済波及効果を示す説明書!$G$33</f>
        <v>0</v>
      </c>
      <c r="AP35" s="10">
        <f>地域経済波及効果を示す説明書!$G$34</f>
        <v>0</v>
      </c>
      <c r="AQ35" s="10">
        <f>地域経済波及効果を示す説明書!$G$35</f>
        <v>0</v>
      </c>
      <c r="AR35" s="10">
        <f>地域経済波及効果を示す説明書!$G$36</f>
        <v>0</v>
      </c>
      <c r="AS35" s="10">
        <f>地域経済波及効果を示す説明書!$G$37</f>
        <v>0</v>
      </c>
      <c r="AT35" s="10">
        <f>地域経済波及効果を示す説明書!$G$38</f>
        <v>0</v>
      </c>
      <c r="AU35" s="10">
        <f>地域経済波及効果を示す説明書!$G$39</f>
        <v>0</v>
      </c>
      <c r="AV35" s="10">
        <f>地域経済波及効果を示す説明書!$G$40</f>
        <v>0</v>
      </c>
      <c r="AW35" s="10">
        <f>地域経済波及効果を示す説明書!$G$41</f>
        <v>0</v>
      </c>
      <c r="AX35" s="32" t="str">
        <f t="shared" si="19"/>
        <v/>
      </c>
      <c r="AY35" s="10" t="str">
        <f t="shared" si="0"/>
        <v/>
      </c>
      <c r="AZ35" s="10" t="str">
        <f t="shared" si="1"/>
        <v/>
      </c>
      <c r="BA35" s="10" t="str">
        <f t="shared" si="2"/>
        <v/>
      </c>
      <c r="BB35" s="10" t="str">
        <f t="shared" si="3"/>
        <v/>
      </c>
      <c r="BC35" s="10" t="str">
        <f t="shared" si="4"/>
        <v/>
      </c>
      <c r="BD35" s="10" t="str">
        <f t="shared" si="5"/>
        <v/>
      </c>
      <c r="BE35" s="10" t="str">
        <f t="shared" si="6"/>
        <v/>
      </c>
      <c r="BF35" s="10" t="str">
        <f t="shared" si="7"/>
        <v/>
      </c>
      <c r="BG35" s="10" t="str">
        <f t="shared" si="8"/>
        <v/>
      </c>
      <c r="BH35" s="10" t="str">
        <f t="shared" si="8"/>
        <v/>
      </c>
      <c r="BI35" s="32" t="str">
        <f t="shared" si="20"/>
        <v/>
      </c>
      <c r="BJ35" s="22" t="str">
        <f t="shared" si="9"/>
        <v/>
      </c>
      <c r="BK35" s="22" t="str">
        <f t="shared" si="10"/>
        <v/>
      </c>
      <c r="BL35" s="22" t="str">
        <f t="shared" si="11"/>
        <v/>
      </c>
      <c r="BM35" s="190" t="str">
        <f t="shared" si="12"/>
        <v/>
      </c>
      <c r="BN35" s="190" t="str">
        <f t="shared" si="13"/>
        <v/>
      </c>
      <c r="BO35" s="190" t="str">
        <f t="shared" si="14"/>
        <v/>
      </c>
      <c r="BP35" s="190" t="str">
        <f t="shared" si="15"/>
        <v/>
      </c>
      <c r="BQ35" s="190" t="str">
        <f t="shared" si="16"/>
        <v/>
      </c>
      <c r="BR35" s="190" t="str">
        <f t="shared" si="17"/>
        <v/>
      </c>
      <c r="BS35" s="190" t="str">
        <f t="shared" si="18"/>
        <v/>
      </c>
    </row>
    <row r="36" spans="1:71" ht="14.1">
      <c r="A36" s="1" t="s">
        <v>208</v>
      </c>
      <c r="D36" s="3"/>
      <c r="E36" s="3"/>
      <c r="F36" s="3"/>
      <c r="G36" s="3"/>
      <c r="H36" s="3"/>
      <c r="I36" s="3"/>
      <c r="J36" s="3"/>
      <c r="K36" s="3"/>
      <c r="L36" s="3"/>
      <c r="M36" s="3"/>
      <c r="N36" s="37">
        <v>31</v>
      </c>
      <c r="O36" s="37"/>
      <c r="P36" s="36"/>
      <c r="Q36" s="3"/>
      <c r="R36" s="3"/>
      <c r="T36" s="10">
        <v>30</v>
      </c>
      <c r="U36" s="24" t="s">
        <v>116</v>
      </c>
      <c r="V36" s="10" t="s">
        <v>104</v>
      </c>
      <c r="W36" s="10" t="s">
        <v>110</v>
      </c>
      <c r="X36" s="10" t="s">
        <v>114</v>
      </c>
      <c r="Y36" s="10" t="s">
        <v>108</v>
      </c>
      <c r="Z36" s="10" t="s">
        <v>106</v>
      </c>
      <c r="AA36" s="10" t="s">
        <v>112</v>
      </c>
      <c r="AB36" s="10" t="s">
        <v>92</v>
      </c>
      <c r="AC36" s="10" t="s">
        <v>194</v>
      </c>
      <c r="AD36" s="10" t="s">
        <v>194</v>
      </c>
      <c r="AE36" s="10" t="s">
        <v>194</v>
      </c>
      <c r="AF36" s="10" t="s">
        <v>194</v>
      </c>
      <c r="AG36" s="10" t="s">
        <v>194</v>
      </c>
      <c r="AH36" s="10" t="s">
        <v>194</v>
      </c>
      <c r="AI36" s="10" t="s">
        <v>194</v>
      </c>
      <c r="AJ36" s="10" t="s">
        <v>194</v>
      </c>
      <c r="AK36" s="10" t="s">
        <v>194</v>
      </c>
      <c r="AL36" s="28" t="s">
        <v>194</v>
      </c>
      <c r="AM36" s="32">
        <f>地域経済波及効果を示す説明書!$G$31</f>
        <v>0</v>
      </c>
      <c r="AN36" s="10">
        <f>地域経済波及効果を示す説明書!$G$32</f>
        <v>0</v>
      </c>
      <c r="AO36" s="10">
        <f>地域経済波及効果を示す説明書!$G$33</f>
        <v>0</v>
      </c>
      <c r="AP36" s="10">
        <f>地域経済波及効果を示す説明書!$G$34</f>
        <v>0</v>
      </c>
      <c r="AQ36" s="10">
        <f>地域経済波及効果を示す説明書!$G$35</f>
        <v>0</v>
      </c>
      <c r="AR36" s="10">
        <f>地域経済波及効果を示す説明書!$G$36</f>
        <v>0</v>
      </c>
      <c r="AS36" s="10">
        <f>地域経済波及効果を示す説明書!$G$37</f>
        <v>0</v>
      </c>
      <c r="AT36" s="10">
        <f>地域経済波及効果を示す説明書!$G$38</f>
        <v>0</v>
      </c>
      <c r="AU36" s="10">
        <f>地域経済波及効果を示す説明書!$G$39</f>
        <v>0</v>
      </c>
      <c r="AV36" s="10">
        <f>地域経済波及効果を示す説明書!$G$40</f>
        <v>0</v>
      </c>
      <c r="AW36" s="10">
        <f>地域経済波及効果を示す説明書!$G$41</f>
        <v>0</v>
      </c>
      <c r="AX36" s="32" t="str">
        <f t="shared" si="19"/>
        <v/>
      </c>
      <c r="AY36" s="10" t="str">
        <f t="shared" si="0"/>
        <v/>
      </c>
      <c r="AZ36" s="10" t="str">
        <f t="shared" si="1"/>
        <v/>
      </c>
      <c r="BA36" s="10" t="str">
        <f t="shared" si="2"/>
        <v/>
      </c>
      <c r="BB36" s="10" t="str">
        <f t="shared" si="3"/>
        <v/>
      </c>
      <c r="BC36" s="10" t="str">
        <f t="shared" si="4"/>
        <v/>
      </c>
      <c r="BD36" s="10" t="str">
        <f t="shared" si="5"/>
        <v/>
      </c>
      <c r="BE36" s="10" t="str">
        <f t="shared" si="6"/>
        <v/>
      </c>
      <c r="BF36" s="10" t="str">
        <f t="shared" si="7"/>
        <v/>
      </c>
      <c r="BG36" s="10" t="str">
        <f t="shared" si="8"/>
        <v/>
      </c>
      <c r="BH36" s="10" t="str">
        <f t="shared" si="8"/>
        <v/>
      </c>
      <c r="BI36" s="32" t="str">
        <f t="shared" si="20"/>
        <v/>
      </c>
      <c r="BJ36" s="22" t="str">
        <f t="shared" si="9"/>
        <v/>
      </c>
      <c r="BK36" s="22" t="str">
        <f t="shared" si="10"/>
        <v/>
      </c>
      <c r="BL36" s="22" t="str">
        <f t="shared" si="11"/>
        <v/>
      </c>
      <c r="BM36" s="190" t="str">
        <f t="shared" si="12"/>
        <v/>
      </c>
      <c r="BN36" s="190" t="str">
        <f t="shared" si="13"/>
        <v/>
      </c>
      <c r="BO36" s="190" t="str">
        <f t="shared" si="14"/>
        <v/>
      </c>
      <c r="BP36" s="190" t="str">
        <f t="shared" si="15"/>
        <v/>
      </c>
      <c r="BQ36" s="190" t="str">
        <f t="shared" si="16"/>
        <v/>
      </c>
      <c r="BR36" s="190" t="str">
        <f t="shared" si="17"/>
        <v/>
      </c>
      <c r="BS36" s="190" t="str">
        <f t="shared" si="18"/>
        <v/>
      </c>
    </row>
    <row r="37" spans="1:71" ht="14.1">
      <c r="A37" s="39">
        <f>IFERROR(((A34-A32)/A32),0)</f>
        <v>0</v>
      </c>
      <c r="D37" s="3"/>
      <c r="E37" s="3"/>
      <c r="F37" s="3"/>
      <c r="G37" s="3"/>
      <c r="H37" s="3"/>
      <c r="I37" s="3"/>
      <c r="J37" s="3"/>
      <c r="K37" s="3"/>
      <c r="L37" s="3"/>
      <c r="M37" s="3"/>
      <c r="N37" s="5"/>
      <c r="O37" s="5"/>
      <c r="P37" s="3"/>
      <c r="Q37" s="3"/>
      <c r="R37" s="3"/>
      <c r="T37" s="10">
        <v>31</v>
      </c>
      <c r="U37" s="24" t="s">
        <v>118</v>
      </c>
      <c r="V37" s="10" t="s">
        <v>112</v>
      </c>
      <c r="W37" s="10" t="s">
        <v>120</v>
      </c>
      <c r="X37" s="10" t="s">
        <v>122</v>
      </c>
      <c r="Y37" s="10" t="s">
        <v>124</v>
      </c>
      <c r="Z37" s="10" t="s">
        <v>126</v>
      </c>
      <c r="AA37" s="10" t="s">
        <v>194</v>
      </c>
      <c r="AB37" s="10" t="s">
        <v>194</v>
      </c>
      <c r="AC37" s="10" t="s">
        <v>194</v>
      </c>
      <c r="AD37" s="10" t="s">
        <v>194</v>
      </c>
      <c r="AE37" s="10" t="s">
        <v>194</v>
      </c>
      <c r="AF37" s="10" t="s">
        <v>194</v>
      </c>
      <c r="AG37" s="10" t="s">
        <v>194</v>
      </c>
      <c r="AH37" s="10" t="s">
        <v>194</v>
      </c>
      <c r="AI37" s="10" t="s">
        <v>194</v>
      </c>
      <c r="AJ37" s="10" t="s">
        <v>194</v>
      </c>
      <c r="AK37" s="10" t="s">
        <v>194</v>
      </c>
      <c r="AL37" s="28" t="s">
        <v>194</v>
      </c>
      <c r="AM37" s="32">
        <f>地域経済波及効果を示す説明書!$G$31</f>
        <v>0</v>
      </c>
      <c r="AN37" s="10">
        <f>地域経済波及効果を示す説明書!$G$32</f>
        <v>0</v>
      </c>
      <c r="AO37" s="10">
        <f>地域経済波及効果を示す説明書!$G$33</f>
        <v>0</v>
      </c>
      <c r="AP37" s="10">
        <f>地域経済波及効果を示す説明書!$G$34</f>
        <v>0</v>
      </c>
      <c r="AQ37" s="10">
        <f>地域経済波及効果を示す説明書!$G$35</f>
        <v>0</v>
      </c>
      <c r="AR37" s="10">
        <f>地域経済波及効果を示す説明書!$G$36</f>
        <v>0</v>
      </c>
      <c r="AS37" s="10">
        <f>地域経済波及効果を示す説明書!$G$37</f>
        <v>0</v>
      </c>
      <c r="AT37" s="10">
        <f>地域経済波及効果を示す説明書!$G$38</f>
        <v>0</v>
      </c>
      <c r="AU37" s="10">
        <f>地域経済波及効果を示す説明書!$G$39</f>
        <v>0</v>
      </c>
      <c r="AV37" s="10">
        <f>地域経済波及効果を示す説明書!$G$40</f>
        <v>0</v>
      </c>
      <c r="AW37" s="10">
        <f>地域経済波及効果を示す説明書!$G$41</f>
        <v>0</v>
      </c>
      <c r="AX37" s="32" t="str">
        <f t="shared" si="19"/>
        <v/>
      </c>
      <c r="AY37" s="10" t="str">
        <f t="shared" si="0"/>
        <v/>
      </c>
      <c r="AZ37" s="10" t="str">
        <f t="shared" si="1"/>
        <v/>
      </c>
      <c r="BA37" s="10" t="str">
        <f t="shared" si="2"/>
        <v/>
      </c>
      <c r="BB37" s="10" t="str">
        <f t="shared" si="3"/>
        <v/>
      </c>
      <c r="BC37" s="10" t="str">
        <f t="shared" si="4"/>
        <v/>
      </c>
      <c r="BD37" s="10" t="str">
        <f t="shared" si="5"/>
        <v/>
      </c>
      <c r="BE37" s="10" t="str">
        <f t="shared" si="6"/>
        <v/>
      </c>
      <c r="BF37" s="10" t="str">
        <f t="shared" si="7"/>
        <v/>
      </c>
      <c r="BG37" s="10" t="str">
        <f t="shared" si="8"/>
        <v/>
      </c>
      <c r="BH37" s="10" t="str">
        <f t="shared" si="8"/>
        <v/>
      </c>
      <c r="BI37" s="32" t="str">
        <f t="shared" si="20"/>
        <v/>
      </c>
      <c r="BJ37" s="22" t="str">
        <f t="shared" si="9"/>
        <v/>
      </c>
      <c r="BK37" s="22" t="str">
        <f t="shared" si="10"/>
        <v/>
      </c>
      <c r="BL37" s="22" t="str">
        <f t="shared" si="11"/>
        <v/>
      </c>
      <c r="BM37" s="190" t="str">
        <f t="shared" si="12"/>
        <v/>
      </c>
      <c r="BN37" s="190" t="str">
        <f t="shared" si="13"/>
        <v/>
      </c>
      <c r="BO37" s="190" t="str">
        <f t="shared" si="14"/>
        <v/>
      </c>
      <c r="BP37" s="190" t="str">
        <f t="shared" si="15"/>
        <v/>
      </c>
      <c r="BQ37" s="190" t="str">
        <f t="shared" si="16"/>
        <v/>
      </c>
      <c r="BR37" s="190" t="str">
        <f t="shared" si="17"/>
        <v/>
      </c>
      <c r="BS37" s="190" t="str">
        <f t="shared" si="18"/>
        <v/>
      </c>
    </row>
    <row r="38" spans="1:71" ht="14.1">
      <c r="D38" s="3"/>
      <c r="E38" s="3"/>
      <c r="F38" s="3"/>
      <c r="G38" s="3"/>
      <c r="H38" s="3"/>
      <c r="I38" s="3"/>
      <c r="J38" s="3"/>
      <c r="K38" s="3"/>
      <c r="L38" s="3"/>
      <c r="M38" s="3"/>
      <c r="N38" s="5"/>
      <c r="O38" s="5"/>
      <c r="P38" s="3"/>
      <c r="Q38" s="3"/>
      <c r="R38" s="3"/>
      <c r="T38" s="10">
        <v>32</v>
      </c>
      <c r="U38" s="24" t="s">
        <v>120</v>
      </c>
      <c r="V38" s="10" t="s">
        <v>118</v>
      </c>
      <c r="W38" s="10" t="s">
        <v>124</v>
      </c>
      <c r="X38" s="10" t="s">
        <v>126</v>
      </c>
      <c r="Y38" s="10" t="s">
        <v>122</v>
      </c>
      <c r="Z38" s="10" t="s">
        <v>194</v>
      </c>
      <c r="AA38" s="10" t="s">
        <v>194</v>
      </c>
      <c r="AB38" s="10" t="s">
        <v>194</v>
      </c>
      <c r="AC38" s="10" t="s">
        <v>194</v>
      </c>
      <c r="AD38" s="10" t="s">
        <v>194</v>
      </c>
      <c r="AE38" s="10" t="s">
        <v>194</v>
      </c>
      <c r="AF38" s="10" t="s">
        <v>194</v>
      </c>
      <c r="AG38" s="10" t="s">
        <v>194</v>
      </c>
      <c r="AH38" s="10" t="s">
        <v>194</v>
      </c>
      <c r="AI38" s="10" t="s">
        <v>194</v>
      </c>
      <c r="AJ38" s="10" t="s">
        <v>194</v>
      </c>
      <c r="AK38" s="10" t="s">
        <v>194</v>
      </c>
      <c r="AL38" s="28" t="s">
        <v>194</v>
      </c>
      <c r="AM38" s="32">
        <f>地域経済波及効果を示す説明書!$G$31</f>
        <v>0</v>
      </c>
      <c r="AN38" s="10">
        <f>地域経済波及効果を示す説明書!$G$32</f>
        <v>0</v>
      </c>
      <c r="AO38" s="10">
        <f>地域経済波及効果を示す説明書!$G$33</f>
        <v>0</v>
      </c>
      <c r="AP38" s="10">
        <f>地域経済波及効果を示す説明書!$G$34</f>
        <v>0</v>
      </c>
      <c r="AQ38" s="10">
        <f>地域経済波及効果を示す説明書!$G$35</f>
        <v>0</v>
      </c>
      <c r="AR38" s="10">
        <f>地域経済波及効果を示す説明書!$G$36</f>
        <v>0</v>
      </c>
      <c r="AS38" s="10">
        <f>地域経済波及効果を示す説明書!$G$37</f>
        <v>0</v>
      </c>
      <c r="AT38" s="10">
        <f>地域経済波及効果を示す説明書!$G$38</f>
        <v>0</v>
      </c>
      <c r="AU38" s="10">
        <f>地域経済波及効果を示す説明書!$G$39</f>
        <v>0</v>
      </c>
      <c r="AV38" s="10">
        <f>地域経済波及効果を示す説明書!$G$40</f>
        <v>0</v>
      </c>
      <c r="AW38" s="10">
        <f>地域経済波及効果を示す説明書!$G$41</f>
        <v>0</v>
      </c>
      <c r="AX38" s="32" t="str">
        <f t="shared" si="19"/>
        <v/>
      </c>
      <c r="AY38" s="10" t="str">
        <f t="shared" si="0"/>
        <v/>
      </c>
      <c r="AZ38" s="10" t="str">
        <f t="shared" si="1"/>
        <v/>
      </c>
      <c r="BA38" s="10" t="str">
        <f t="shared" si="2"/>
        <v/>
      </c>
      <c r="BB38" s="10" t="str">
        <f t="shared" si="3"/>
        <v/>
      </c>
      <c r="BC38" s="10" t="str">
        <f t="shared" si="4"/>
        <v/>
      </c>
      <c r="BD38" s="10" t="str">
        <f t="shared" si="5"/>
        <v/>
      </c>
      <c r="BE38" s="10" t="str">
        <f t="shared" si="6"/>
        <v/>
      </c>
      <c r="BF38" s="10" t="str">
        <f t="shared" si="7"/>
        <v/>
      </c>
      <c r="BG38" s="10" t="str">
        <f t="shared" si="8"/>
        <v/>
      </c>
      <c r="BH38" s="10" t="str">
        <f t="shared" si="8"/>
        <v/>
      </c>
      <c r="BI38" s="32" t="str">
        <f t="shared" si="20"/>
        <v/>
      </c>
      <c r="BJ38" s="22" t="str">
        <f t="shared" si="9"/>
        <v/>
      </c>
      <c r="BK38" s="22" t="str">
        <f t="shared" si="10"/>
        <v/>
      </c>
      <c r="BL38" s="22" t="str">
        <f t="shared" si="11"/>
        <v/>
      </c>
      <c r="BM38" s="190" t="str">
        <f t="shared" si="12"/>
        <v/>
      </c>
      <c r="BN38" s="190" t="str">
        <f t="shared" si="13"/>
        <v/>
      </c>
      <c r="BO38" s="190" t="str">
        <f t="shared" si="14"/>
        <v/>
      </c>
      <c r="BP38" s="190" t="str">
        <f t="shared" si="15"/>
        <v/>
      </c>
      <c r="BQ38" s="190" t="str">
        <f t="shared" si="16"/>
        <v/>
      </c>
      <c r="BR38" s="190" t="str">
        <f t="shared" si="17"/>
        <v/>
      </c>
      <c r="BS38" s="190" t="str">
        <f t="shared" si="18"/>
        <v/>
      </c>
    </row>
    <row r="39" spans="1:71" ht="14.1">
      <c r="D39" s="3"/>
      <c r="E39" s="3"/>
      <c r="F39" s="3"/>
      <c r="G39" s="3"/>
      <c r="H39" s="3"/>
      <c r="I39" s="3"/>
      <c r="J39" s="3"/>
      <c r="K39" s="3"/>
      <c r="L39" s="3"/>
      <c r="M39" s="3"/>
      <c r="N39" s="5"/>
      <c r="O39" s="5"/>
      <c r="P39" s="3"/>
      <c r="Q39" s="3"/>
      <c r="R39" s="3"/>
      <c r="T39" s="10">
        <v>33</v>
      </c>
      <c r="U39" s="24" t="s">
        <v>122</v>
      </c>
      <c r="V39" s="10" t="s">
        <v>112</v>
      </c>
      <c r="W39" s="10" t="s">
        <v>120</v>
      </c>
      <c r="X39" s="10" t="s">
        <v>124</v>
      </c>
      <c r="Y39" s="10" t="s">
        <v>130</v>
      </c>
      <c r="Z39" s="10" t="s">
        <v>126</v>
      </c>
      <c r="AA39" s="10" t="s">
        <v>118</v>
      </c>
      <c r="AB39" s="10" t="s">
        <v>194</v>
      </c>
      <c r="AC39" s="10" t="s">
        <v>194</v>
      </c>
      <c r="AD39" s="10" t="s">
        <v>194</v>
      </c>
      <c r="AE39" s="10" t="s">
        <v>194</v>
      </c>
      <c r="AF39" s="10" t="s">
        <v>194</v>
      </c>
      <c r="AG39" s="10" t="s">
        <v>194</v>
      </c>
      <c r="AH39" s="10" t="s">
        <v>194</v>
      </c>
      <c r="AI39" s="10" t="s">
        <v>194</v>
      </c>
      <c r="AJ39" s="10" t="s">
        <v>194</v>
      </c>
      <c r="AK39" s="10" t="s">
        <v>194</v>
      </c>
      <c r="AL39" s="28" t="s">
        <v>194</v>
      </c>
      <c r="AM39" s="32">
        <f>地域経済波及効果を示す説明書!$G$31</f>
        <v>0</v>
      </c>
      <c r="AN39" s="10">
        <f>地域経済波及効果を示す説明書!$G$32</f>
        <v>0</v>
      </c>
      <c r="AO39" s="10">
        <f>地域経済波及効果を示す説明書!$G$33</f>
        <v>0</v>
      </c>
      <c r="AP39" s="10">
        <f>地域経済波及効果を示す説明書!$G$34</f>
        <v>0</v>
      </c>
      <c r="AQ39" s="10">
        <f>地域経済波及効果を示す説明書!$G$35</f>
        <v>0</v>
      </c>
      <c r="AR39" s="10">
        <f>地域経済波及効果を示す説明書!$G$36</f>
        <v>0</v>
      </c>
      <c r="AS39" s="10">
        <f>地域経済波及効果を示す説明書!$G$37</f>
        <v>0</v>
      </c>
      <c r="AT39" s="10">
        <f>地域経済波及効果を示す説明書!$G$38</f>
        <v>0</v>
      </c>
      <c r="AU39" s="10">
        <f>地域経済波及効果を示す説明書!$G$39</f>
        <v>0</v>
      </c>
      <c r="AV39" s="10">
        <f>地域経済波及効果を示す説明書!$G$40</f>
        <v>0</v>
      </c>
      <c r="AW39" s="10">
        <f>地域経済波及効果を示す説明書!$G$41</f>
        <v>0</v>
      </c>
      <c r="AX39" s="32" t="str">
        <f t="shared" si="19"/>
        <v/>
      </c>
      <c r="AY39" s="10" t="str">
        <f t="shared" si="0"/>
        <v/>
      </c>
      <c r="AZ39" s="10" t="str">
        <f t="shared" si="1"/>
        <v/>
      </c>
      <c r="BA39" s="10" t="str">
        <f t="shared" si="2"/>
        <v/>
      </c>
      <c r="BB39" s="10" t="str">
        <f t="shared" si="3"/>
        <v/>
      </c>
      <c r="BC39" s="10" t="str">
        <f t="shared" si="4"/>
        <v/>
      </c>
      <c r="BD39" s="10" t="str">
        <f t="shared" si="5"/>
        <v/>
      </c>
      <c r="BE39" s="10" t="str">
        <f t="shared" si="6"/>
        <v/>
      </c>
      <c r="BF39" s="10" t="str">
        <f t="shared" si="7"/>
        <v/>
      </c>
      <c r="BG39" s="10" t="str">
        <f t="shared" si="8"/>
        <v/>
      </c>
      <c r="BH39" s="10" t="str">
        <f t="shared" si="8"/>
        <v/>
      </c>
      <c r="BI39" s="32" t="str">
        <f t="shared" si="20"/>
        <v/>
      </c>
      <c r="BJ39" s="22" t="str">
        <f t="shared" si="9"/>
        <v/>
      </c>
      <c r="BK39" s="22" t="str">
        <f t="shared" si="10"/>
        <v/>
      </c>
      <c r="BL39" s="22" t="str">
        <f t="shared" si="11"/>
        <v/>
      </c>
      <c r="BM39" s="190" t="str">
        <f t="shared" si="12"/>
        <v/>
      </c>
      <c r="BN39" s="190" t="str">
        <f t="shared" si="13"/>
        <v/>
      </c>
      <c r="BO39" s="190" t="str">
        <f t="shared" si="14"/>
        <v/>
      </c>
      <c r="BP39" s="190" t="str">
        <f t="shared" si="15"/>
        <v/>
      </c>
      <c r="BQ39" s="190" t="str">
        <f t="shared" si="16"/>
        <v/>
      </c>
      <c r="BR39" s="190" t="str">
        <f t="shared" si="17"/>
        <v/>
      </c>
      <c r="BS39" s="190" t="str">
        <f t="shared" si="18"/>
        <v/>
      </c>
    </row>
    <row r="40" spans="1:71" ht="14.1">
      <c r="A40" s="1" t="s">
        <v>209</v>
      </c>
      <c r="D40" s="3"/>
      <c r="E40" s="3"/>
      <c r="F40" s="3"/>
      <c r="G40" s="3"/>
      <c r="H40" s="3"/>
      <c r="I40" s="3"/>
      <c r="J40" s="3"/>
      <c r="K40" s="3"/>
      <c r="L40" s="3"/>
      <c r="M40" s="3"/>
      <c r="N40" s="5"/>
      <c r="O40" s="5"/>
      <c r="P40" s="3"/>
      <c r="Q40" s="3"/>
      <c r="R40" s="3"/>
      <c r="T40" s="10">
        <v>34</v>
      </c>
      <c r="U40" s="24" t="s">
        <v>124</v>
      </c>
      <c r="V40" s="10" t="s">
        <v>118</v>
      </c>
      <c r="W40" s="10" t="s">
        <v>120</v>
      </c>
      <c r="X40" s="10" t="s">
        <v>122</v>
      </c>
      <c r="Y40" s="10" t="s">
        <v>126</v>
      </c>
      <c r="Z40" s="10" t="s">
        <v>132</v>
      </c>
      <c r="AA40" s="10" t="s">
        <v>194</v>
      </c>
      <c r="AB40" s="10" t="s">
        <v>194</v>
      </c>
      <c r="AC40" s="10" t="s">
        <v>194</v>
      </c>
      <c r="AD40" s="10" t="s">
        <v>194</v>
      </c>
      <c r="AE40" s="10" t="s">
        <v>194</v>
      </c>
      <c r="AF40" s="10" t="s">
        <v>194</v>
      </c>
      <c r="AG40" s="10" t="s">
        <v>194</v>
      </c>
      <c r="AH40" s="10" t="s">
        <v>194</v>
      </c>
      <c r="AI40" s="10" t="s">
        <v>194</v>
      </c>
      <c r="AJ40" s="10" t="s">
        <v>194</v>
      </c>
      <c r="AK40" s="10" t="s">
        <v>194</v>
      </c>
      <c r="AL40" s="28" t="s">
        <v>194</v>
      </c>
      <c r="AM40" s="32">
        <f>地域経済波及効果を示す説明書!$G$31</f>
        <v>0</v>
      </c>
      <c r="AN40" s="10">
        <f>地域経済波及効果を示す説明書!$G$32</f>
        <v>0</v>
      </c>
      <c r="AO40" s="10">
        <f>地域経済波及効果を示す説明書!$G$33</f>
        <v>0</v>
      </c>
      <c r="AP40" s="10">
        <f>地域経済波及効果を示す説明書!$G$34</f>
        <v>0</v>
      </c>
      <c r="AQ40" s="10">
        <f>地域経済波及効果を示す説明書!$G$35</f>
        <v>0</v>
      </c>
      <c r="AR40" s="10">
        <f>地域経済波及効果を示す説明書!$G$36</f>
        <v>0</v>
      </c>
      <c r="AS40" s="10">
        <f>地域経済波及効果を示す説明書!$G$37</f>
        <v>0</v>
      </c>
      <c r="AT40" s="10">
        <f>地域経済波及効果を示す説明書!$G$38</f>
        <v>0</v>
      </c>
      <c r="AU40" s="10">
        <f>地域経済波及効果を示す説明書!$G$39</f>
        <v>0</v>
      </c>
      <c r="AV40" s="10">
        <f>地域経済波及効果を示す説明書!$G$40</f>
        <v>0</v>
      </c>
      <c r="AW40" s="10">
        <f>地域経済波及効果を示す説明書!$G$41</f>
        <v>0</v>
      </c>
      <c r="AX40" s="32" t="str">
        <f t="shared" si="19"/>
        <v/>
      </c>
      <c r="AY40" s="10" t="str">
        <f t="shared" si="0"/>
        <v/>
      </c>
      <c r="AZ40" s="10" t="str">
        <f t="shared" si="1"/>
        <v/>
      </c>
      <c r="BA40" s="10" t="str">
        <f t="shared" si="2"/>
        <v/>
      </c>
      <c r="BB40" s="10" t="str">
        <f t="shared" si="3"/>
        <v/>
      </c>
      <c r="BC40" s="10" t="str">
        <f t="shared" si="4"/>
        <v/>
      </c>
      <c r="BD40" s="10" t="str">
        <f t="shared" si="5"/>
        <v/>
      </c>
      <c r="BE40" s="10" t="str">
        <f t="shared" si="6"/>
        <v/>
      </c>
      <c r="BF40" s="10" t="str">
        <f t="shared" si="7"/>
        <v/>
      </c>
      <c r="BG40" s="10" t="str">
        <f t="shared" si="8"/>
        <v/>
      </c>
      <c r="BH40" s="10" t="str">
        <f t="shared" si="8"/>
        <v/>
      </c>
      <c r="BI40" s="32" t="str">
        <f t="shared" si="20"/>
        <v/>
      </c>
      <c r="BJ40" s="22" t="str">
        <f t="shared" si="9"/>
        <v/>
      </c>
      <c r="BK40" s="22" t="str">
        <f t="shared" si="10"/>
        <v/>
      </c>
      <c r="BL40" s="22" t="str">
        <f t="shared" si="11"/>
        <v/>
      </c>
      <c r="BM40" s="190" t="str">
        <f t="shared" si="12"/>
        <v/>
      </c>
      <c r="BN40" s="190" t="str">
        <f t="shared" si="13"/>
        <v/>
      </c>
      <c r="BO40" s="190" t="str">
        <f t="shared" si="14"/>
        <v/>
      </c>
      <c r="BP40" s="190" t="str">
        <f t="shared" si="15"/>
        <v/>
      </c>
      <c r="BQ40" s="190" t="str">
        <f t="shared" si="16"/>
        <v/>
      </c>
      <c r="BR40" s="190" t="str">
        <f t="shared" si="17"/>
        <v/>
      </c>
      <c r="BS40" s="190" t="str">
        <f t="shared" si="18"/>
        <v/>
      </c>
    </row>
    <row r="41" spans="1:71" ht="14.1">
      <c r="D41" s="3"/>
      <c r="E41" s="3"/>
      <c r="F41" s="3"/>
      <c r="G41" s="3"/>
      <c r="H41" s="3"/>
      <c r="I41" s="3"/>
      <c r="J41" s="3"/>
      <c r="K41" s="3"/>
      <c r="L41" s="3"/>
      <c r="M41" s="3"/>
      <c r="N41" s="5"/>
      <c r="O41" s="5"/>
      <c r="P41" s="3"/>
      <c r="Q41" s="3"/>
      <c r="R41" s="3"/>
      <c r="T41" s="10">
        <v>35</v>
      </c>
      <c r="U41" s="24" t="s">
        <v>126</v>
      </c>
      <c r="V41" s="10" t="s">
        <v>120</v>
      </c>
      <c r="W41" s="10" t="s">
        <v>124</v>
      </c>
      <c r="X41" s="10" t="s">
        <v>136</v>
      </c>
      <c r="Y41" s="10" t="s">
        <v>122</v>
      </c>
      <c r="Z41" s="10" t="s">
        <v>118</v>
      </c>
      <c r="AA41" s="10" t="s">
        <v>194</v>
      </c>
      <c r="AB41" s="10" t="s">
        <v>194</v>
      </c>
      <c r="AC41" s="10" t="s">
        <v>194</v>
      </c>
      <c r="AD41" s="10" t="s">
        <v>194</v>
      </c>
      <c r="AE41" s="10" t="s">
        <v>194</v>
      </c>
      <c r="AF41" s="10" t="s">
        <v>194</v>
      </c>
      <c r="AG41" s="10" t="s">
        <v>194</v>
      </c>
      <c r="AH41" s="10" t="s">
        <v>194</v>
      </c>
      <c r="AI41" s="10" t="s">
        <v>194</v>
      </c>
      <c r="AJ41" s="10" t="s">
        <v>194</v>
      </c>
      <c r="AK41" s="10" t="s">
        <v>194</v>
      </c>
      <c r="AL41" s="28" t="s">
        <v>194</v>
      </c>
      <c r="AM41" s="32">
        <f>地域経済波及効果を示す説明書!$G$31</f>
        <v>0</v>
      </c>
      <c r="AN41" s="10">
        <f>地域経済波及効果を示す説明書!$G$32</f>
        <v>0</v>
      </c>
      <c r="AO41" s="10">
        <f>地域経済波及効果を示す説明書!$G$33</f>
        <v>0</v>
      </c>
      <c r="AP41" s="10">
        <f>地域経済波及効果を示す説明書!$G$34</f>
        <v>0</v>
      </c>
      <c r="AQ41" s="10">
        <f>地域経済波及効果を示す説明書!$G$35</f>
        <v>0</v>
      </c>
      <c r="AR41" s="10">
        <f>地域経済波及効果を示す説明書!$G$36</f>
        <v>0</v>
      </c>
      <c r="AS41" s="10">
        <f>地域経済波及効果を示す説明書!$G$37</f>
        <v>0</v>
      </c>
      <c r="AT41" s="10">
        <f>地域経済波及効果を示す説明書!$G$38</f>
        <v>0</v>
      </c>
      <c r="AU41" s="10">
        <f>地域経済波及効果を示す説明書!$G$39</f>
        <v>0</v>
      </c>
      <c r="AV41" s="10">
        <f>地域経済波及効果を示す説明書!$G$40</f>
        <v>0</v>
      </c>
      <c r="AW41" s="10">
        <f>地域経済波及効果を示す説明書!$G$41</f>
        <v>0</v>
      </c>
      <c r="AX41" s="32" t="str">
        <f t="shared" si="19"/>
        <v/>
      </c>
      <c r="AY41" s="10" t="str">
        <f t="shared" si="0"/>
        <v/>
      </c>
      <c r="AZ41" s="10" t="str">
        <f t="shared" si="1"/>
        <v/>
      </c>
      <c r="BA41" s="10" t="str">
        <f t="shared" si="2"/>
        <v/>
      </c>
      <c r="BB41" s="10" t="str">
        <f t="shared" si="3"/>
        <v/>
      </c>
      <c r="BC41" s="10" t="str">
        <f t="shared" si="4"/>
        <v/>
      </c>
      <c r="BD41" s="10" t="str">
        <f t="shared" si="5"/>
        <v/>
      </c>
      <c r="BE41" s="10" t="str">
        <f t="shared" si="6"/>
        <v/>
      </c>
      <c r="BF41" s="10" t="str">
        <f t="shared" si="7"/>
        <v/>
      </c>
      <c r="BG41" s="10" t="str">
        <f t="shared" si="8"/>
        <v/>
      </c>
      <c r="BH41" s="10" t="str">
        <f t="shared" si="8"/>
        <v/>
      </c>
      <c r="BI41" s="32" t="str">
        <f t="shared" si="20"/>
        <v/>
      </c>
      <c r="BJ41" s="22" t="str">
        <f t="shared" si="9"/>
        <v/>
      </c>
      <c r="BK41" s="22" t="str">
        <f t="shared" si="10"/>
        <v/>
      </c>
      <c r="BL41" s="22" t="str">
        <f t="shared" si="11"/>
        <v/>
      </c>
      <c r="BM41" s="190" t="str">
        <f t="shared" si="12"/>
        <v/>
      </c>
      <c r="BN41" s="190" t="str">
        <f t="shared" si="13"/>
        <v/>
      </c>
      <c r="BO41" s="190" t="str">
        <f t="shared" si="14"/>
        <v/>
      </c>
      <c r="BP41" s="190" t="str">
        <f t="shared" si="15"/>
        <v/>
      </c>
      <c r="BQ41" s="190" t="str">
        <f t="shared" si="16"/>
        <v/>
      </c>
      <c r="BR41" s="190" t="str">
        <f t="shared" si="17"/>
        <v/>
      </c>
      <c r="BS41" s="190" t="str">
        <f t="shared" si="18"/>
        <v/>
      </c>
    </row>
    <row r="42" spans="1:71" ht="14.1">
      <c r="D42" s="3"/>
      <c r="E42" s="3"/>
      <c r="F42" s="3"/>
      <c r="G42" s="3"/>
      <c r="H42" s="3"/>
      <c r="I42" s="3"/>
      <c r="J42" s="3"/>
      <c r="K42" s="3"/>
      <c r="L42" s="3"/>
      <c r="M42" s="3"/>
      <c r="N42" s="5"/>
      <c r="O42" s="5"/>
      <c r="P42" s="3"/>
      <c r="Q42" s="3"/>
      <c r="R42" s="3"/>
      <c r="T42" s="10">
        <v>36</v>
      </c>
      <c r="U42" s="24" t="s">
        <v>128</v>
      </c>
      <c r="V42" s="10" t="s">
        <v>112</v>
      </c>
      <c r="W42" s="10" t="s">
        <v>130</v>
      </c>
      <c r="X42" s="10" t="s">
        <v>132</v>
      </c>
      <c r="Y42" s="10" t="s">
        <v>134</v>
      </c>
      <c r="Z42" s="10" t="s">
        <v>194</v>
      </c>
      <c r="AA42" s="10" t="s">
        <v>194</v>
      </c>
      <c r="AB42" s="10" t="s">
        <v>194</v>
      </c>
      <c r="AC42" s="10" t="s">
        <v>194</v>
      </c>
      <c r="AD42" s="10" t="s">
        <v>194</v>
      </c>
      <c r="AE42" s="10" t="s">
        <v>194</v>
      </c>
      <c r="AF42" s="10" t="s">
        <v>194</v>
      </c>
      <c r="AG42" s="10" t="s">
        <v>194</v>
      </c>
      <c r="AH42" s="10" t="s">
        <v>194</v>
      </c>
      <c r="AI42" s="10" t="s">
        <v>194</v>
      </c>
      <c r="AJ42" s="10" t="s">
        <v>194</v>
      </c>
      <c r="AK42" s="10" t="s">
        <v>194</v>
      </c>
      <c r="AL42" s="28" t="s">
        <v>194</v>
      </c>
      <c r="AM42" s="32">
        <f>地域経済波及効果を示す説明書!$G$31</f>
        <v>0</v>
      </c>
      <c r="AN42" s="10">
        <f>地域経済波及効果を示す説明書!$G$32</f>
        <v>0</v>
      </c>
      <c r="AO42" s="10">
        <f>地域経済波及効果を示す説明書!$G$33</f>
        <v>0</v>
      </c>
      <c r="AP42" s="10">
        <f>地域経済波及効果を示す説明書!$G$34</f>
        <v>0</v>
      </c>
      <c r="AQ42" s="10">
        <f>地域経済波及効果を示す説明書!$G$35</f>
        <v>0</v>
      </c>
      <c r="AR42" s="10">
        <f>地域経済波及効果を示す説明書!$G$36</f>
        <v>0</v>
      </c>
      <c r="AS42" s="10">
        <f>地域経済波及効果を示す説明書!$G$37</f>
        <v>0</v>
      </c>
      <c r="AT42" s="10">
        <f>地域経済波及効果を示す説明書!$G$38</f>
        <v>0</v>
      </c>
      <c r="AU42" s="10">
        <f>地域経済波及効果を示す説明書!$G$39</f>
        <v>0</v>
      </c>
      <c r="AV42" s="10">
        <f>地域経済波及効果を示す説明書!$G$40</f>
        <v>0</v>
      </c>
      <c r="AW42" s="10">
        <f>地域経済波及効果を示す説明書!$G$41</f>
        <v>0</v>
      </c>
      <c r="AX42" s="32" t="str">
        <f t="shared" si="19"/>
        <v/>
      </c>
      <c r="AY42" s="10" t="str">
        <f t="shared" si="0"/>
        <v/>
      </c>
      <c r="AZ42" s="10" t="str">
        <f t="shared" si="1"/>
        <v/>
      </c>
      <c r="BA42" s="10" t="str">
        <f t="shared" si="2"/>
        <v/>
      </c>
      <c r="BB42" s="10" t="str">
        <f t="shared" si="3"/>
        <v/>
      </c>
      <c r="BC42" s="10" t="str">
        <f t="shared" si="4"/>
        <v/>
      </c>
      <c r="BD42" s="10" t="str">
        <f t="shared" si="5"/>
        <v/>
      </c>
      <c r="BE42" s="10" t="str">
        <f t="shared" si="6"/>
        <v/>
      </c>
      <c r="BF42" s="10" t="str">
        <f t="shared" si="7"/>
        <v/>
      </c>
      <c r="BG42" s="10" t="str">
        <f t="shared" si="8"/>
        <v/>
      </c>
      <c r="BH42" s="10" t="str">
        <f t="shared" si="8"/>
        <v/>
      </c>
      <c r="BI42" s="32" t="str">
        <f t="shared" si="20"/>
        <v/>
      </c>
      <c r="BJ42" s="22" t="str">
        <f t="shared" si="9"/>
        <v/>
      </c>
      <c r="BK42" s="22" t="str">
        <f t="shared" si="10"/>
        <v/>
      </c>
      <c r="BL42" s="22" t="str">
        <f t="shared" si="11"/>
        <v/>
      </c>
      <c r="BM42" s="190" t="str">
        <f t="shared" si="12"/>
        <v/>
      </c>
      <c r="BN42" s="190" t="str">
        <f t="shared" si="13"/>
        <v/>
      </c>
      <c r="BO42" s="190" t="str">
        <f t="shared" si="14"/>
        <v/>
      </c>
      <c r="BP42" s="190" t="str">
        <f t="shared" si="15"/>
        <v/>
      </c>
      <c r="BQ42" s="190" t="str">
        <f t="shared" si="16"/>
        <v/>
      </c>
      <c r="BR42" s="190" t="str">
        <f t="shared" si="17"/>
        <v/>
      </c>
      <c r="BS42" s="190" t="str">
        <f t="shared" si="18"/>
        <v/>
      </c>
    </row>
    <row r="43" spans="1:71" ht="14.1">
      <c r="D43" s="3"/>
      <c r="E43" s="3"/>
      <c r="F43" s="3"/>
      <c r="G43" s="3"/>
      <c r="H43" s="3"/>
      <c r="I43" s="3"/>
      <c r="J43" s="3"/>
      <c r="K43" s="3"/>
      <c r="L43" s="3"/>
      <c r="M43" s="3"/>
      <c r="N43" s="5"/>
      <c r="O43" s="5"/>
      <c r="P43" s="3"/>
      <c r="Q43" s="3"/>
      <c r="R43" s="3"/>
      <c r="T43" s="10">
        <v>37</v>
      </c>
      <c r="U43" s="24" t="s">
        <v>130</v>
      </c>
      <c r="V43" s="10" t="s">
        <v>122</v>
      </c>
      <c r="W43" s="10" t="s">
        <v>128</v>
      </c>
      <c r="X43" s="10" t="s">
        <v>132</v>
      </c>
      <c r="Y43" s="10" t="s">
        <v>134</v>
      </c>
      <c r="Z43" s="10" t="s">
        <v>194</v>
      </c>
      <c r="AA43" s="10" t="s">
        <v>194</v>
      </c>
      <c r="AB43" s="10" t="s">
        <v>194</v>
      </c>
      <c r="AC43" s="10" t="s">
        <v>194</v>
      </c>
      <c r="AD43" s="10" t="s">
        <v>194</v>
      </c>
      <c r="AE43" s="10" t="s">
        <v>194</v>
      </c>
      <c r="AF43" s="10" t="s">
        <v>194</v>
      </c>
      <c r="AG43" s="10" t="s">
        <v>194</v>
      </c>
      <c r="AH43" s="10" t="s">
        <v>194</v>
      </c>
      <c r="AI43" s="10" t="s">
        <v>194</v>
      </c>
      <c r="AJ43" s="10" t="s">
        <v>194</v>
      </c>
      <c r="AK43" s="10" t="s">
        <v>194</v>
      </c>
      <c r="AL43" s="28" t="s">
        <v>194</v>
      </c>
      <c r="AM43" s="32">
        <f>地域経済波及効果を示す説明書!$G$31</f>
        <v>0</v>
      </c>
      <c r="AN43" s="10">
        <f>地域経済波及効果を示す説明書!$G$32</f>
        <v>0</v>
      </c>
      <c r="AO43" s="10">
        <f>地域経済波及効果を示す説明書!$G$33</f>
        <v>0</v>
      </c>
      <c r="AP43" s="10">
        <f>地域経済波及効果を示す説明書!$G$34</f>
        <v>0</v>
      </c>
      <c r="AQ43" s="10">
        <f>地域経済波及効果を示す説明書!$G$35</f>
        <v>0</v>
      </c>
      <c r="AR43" s="10">
        <f>地域経済波及効果を示す説明書!$G$36</f>
        <v>0</v>
      </c>
      <c r="AS43" s="10">
        <f>地域経済波及効果を示す説明書!$G$37</f>
        <v>0</v>
      </c>
      <c r="AT43" s="10">
        <f>地域経済波及効果を示す説明書!$G$38</f>
        <v>0</v>
      </c>
      <c r="AU43" s="10">
        <f>地域経済波及効果を示す説明書!$G$39</f>
        <v>0</v>
      </c>
      <c r="AV43" s="10">
        <f>地域経済波及効果を示す説明書!$G$40</f>
        <v>0</v>
      </c>
      <c r="AW43" s="10">
        <f>地域経済波及効果を示す説明書!$G$41</f>
        <v>0</v>
      </c>
      <c r="AX43" s="32" t="str">
        <f t="shared" si="19"/>
        <v/>
      </c>
      <c r="AY43" s="10" t="str">
        <f t="shared" si="0"/>
        <v/>
      </c>
      <c r="AZ43" s="10" t="str">
        <f t="shared" si="1"/>
        <v/>
      </c>
      <c r="BA43" s="10" t="str">
        <f t="shared" si="2"/>
        <v/>
      </c>
      <c r="BB43" s="10" t="str">
        <f t="shared" si="3"/>
        <v/>
      </c>
      <c r="BC43" s="10" t="str">
        <f t="shared" si="4"/>
        <v/>
      </c>
      <c r="BD43" s="10" t="str">
        <f t="shared" si="5"/>
        <v/>
      </c>
      <c r="BE43" s="10" t="str">
        <f t="shared" si="6"/>
        <v/>
      </c>
      <c r="BF43" s="10" t="str">
        <f t="shared" si="7"/>
        <v/>
      </c>
      <c r="BG43" s="10" t="str">
        <f t="shared" si="8"/>
        <v/>
      </c>
      <c r="BH43" s="10" t="str">
        <f t="shared" si="8"/>
        <v/>
      </c>
      <c r="BI43" s="32" t="str">
        <f t="shared" si="20"/>
        <v/>
      </c>
      <c r="BJ43" s="22" t="str">
        <f t="shared" si="9"/>
        <v/>
      </c>
      <c r="BK43" s="22" t="str">
        <f t="shared" si="10"/>
        <v/>
      </c>
      <c r="BL43" s="22" t="str">
        <f t="shared" si="11"/>
        <v/>
      </c>
      <c r="BM43" s="190" t="str">
        <f t="shared" si="12"/>
        <v/>
      </c>
      <c r="BN43" s="190" t="str">
        <f t="shared" si="13"/>
        <v/>
      </c>
      <c r="BO43" s="190" t="str">
        <f t="shared" si="14"/>
        <v/>
      </c>
      <c r="BP43" s="190" t="str">
        <f t="shared" si="15"/>
        <v/>
      </c>
      <c r="BQ43" s="190" t="str">
        <f t="shared" si="16"/>
        <v/>
      </c>
      <c r="BR43" s="190" t="str">
        <f t="shared" si="17"/>
        <v/>
      </c>
      <c r="BS43" s="190" t="str">
        <f t="shared" si="18"/>
        <v/>
      </c>
    </row>
    <row r="44" spans="1:71" ht="14.1">
      <c r="D44" s="3"/>
      <c r="E44" s="3"/>
      <c r="F44" s="3"/>
      <c r="G44" s="3"/>
      <c r="H44" s="3"/>
      <c r="I44" s="3"/>
      <c r="J44" s="3"/>
      <c r="K44" s="3"/>
      <c r="L44" s="3"/>
      <c r="M44" s="3"/>
      <c r="N44" s="5"/>
      <c r="O44" s="5"/>
      <c r="P44" s="3"/>
      <c r="Q44" s="3"/>
      <c r="R44" s="3"/>
      <c r="T44" s="10">
        <v>38</v>
      </c>
      <c r="U44" s="24" t="s">
        <v>132</v>
      </c>
      <c r="V44" s="10" t="s">
        <v>124</v>
      </c>
      <c r="W44" s="10" t="s">
        <v>128</v>
      </c>
      <c r="X44" s="10" t="s">
        <v>130</v>
      </c>
      <c r="Y44" s="10" t="s">
        <v>134</v>
      </c>
      <c r="Z44" s="10" t="s">
        <v>194</v>
      </c>
      <c r="AA44" s="10" t="s">
        <v>194</v>
      </c>
      <c r="AB44" s="10" t="s">
        <v>194</v>
      </c>
      <c r="AC44" s="10" t="s">
        <v>194</v>
      </c>
      <c r="AD44" s="10" t="s">
        <v>194</v>
      </c>
      <c r="AE44" s="10" t="s">
        <v>194</v>
      </c>
      <c r="AF44" s="10" t="s">
        <v>194</v>
      </c>
      <c r="AG44" s="10" t="s">
        <v>194</v>
      </c>
      <c r="AH44" s="10" t="s">
        <v>194</v>
      </c>
      <c r="AI44" s="10" t="s">
        <v>194</v>
      </c>
      <c r="AJ44" s="10" t="s">
        <v>194</v>
      </c>
      <c r="AK44" s="10" t="s">
        <v>194</v>
      </c>
      <c r="AL44" s="28" t="s">
        <v>194</v>
      </c>
      <c r="AM44" s="32">
        <f>地域経済波及効果を示す説明書!$G$31</f>
        <v>0</v>
      </c>
      <c r="AN44" s="10">
        <f>地域経済波及効果を示す説明書!$G$32</f>
        <v>0</v>
      </c>
      <c r="AO44" s="10">
        <f>地域経済波及効果を示す説明書!$G$33</f>
        <v>0</v>
      </c>
      <c r="AP44" s="10">
        <f>地域経済波及効果を示す説明書!$G$34</f>
        <v>0</v>
      </c>
      <c r="AQ44" s="10">
        <f>地域経済波及効果を示す説明書!$G$35</f>
        <v>0</v>
      </c>
      <c r="AR44" s="10">
        <f>地域経済波及効果を示す説明書!$G$36</f>
        <v>0</v>
      </c>
      <c r="AS44" s="10">
        <f>地域経済波及効果を示す説明書!$G$37</f>
        <v>0</v>
      </c>
      <c r="AT44" s="10">
        <f>地域経済波及効果を示す説明書!$G$38</f>
        <v>0</v>
      </c>
      <c r="AU44" s="10">
        <f>地域経済波及効果を示す説明書!$G$39</f>
        <v>0</v>
      </c>
      <c r="AV44" s="10">
        <f>地域経済波及効果を示す説明書!$G$40</f>
        <v>0</v>
      </c>
      <c r="AW44" s="10">
        <f>地域経済波及効果を示す説明書!$G$41</f>
        <v>0</v>
      </c>
      <c r="AX44" s="32" t="str">
        <f t="shared" si="19"/>
        <v/>
      </c>
      <c r="AY44" s="10" t="str">
        <f t="shared" si="0"/>
        <v/>
      </c>
      <c r="AZ44" s="10" t="str">
        <f t="shared" si="1"/>
        <v/>
      </c>
      <c r="BA44" s="10" t="str">
        <f t="shared" si="2"/>
        <v/>
      </c>
      <c r="BB44" s="10" t="str">
        <f t="shared" si="3"/>
        <v/>
      </c>
      <c r="BC44" s="10" t="str">
        <f t="shared" si="4"/>
        <v/>
      </c>
      <c r="BD44" s="10" t="str">
        <f t="shared" si="5"/>
        <v/>
      </c>
      <c r="BE44" s="10" t="str">
        <f t="shared" si="6"/>
        <v/>
      </c>
      <c r="BF44" s="10" t="str">
        <f t="shared" si="7"/>
        <v/>
      </c>
      <c r="BG44" s="10" t="str">
        <f t="shared" si="8"/>
        <v/>
      </c>
      <c r="BH44" s="10" t="str">
        <f t="shared" si="8"/>
        <v/>
      </c>
      <c r="BI44" s="32" t="str">
        <f t="shared" si="20"/>
        <v/>
      </c>
      <c r="BJ44" s="22" t="str">
        <f t="shared" si="9"/>
        <v/>
      </c>
      <c r="BK44" s="22" t="str">
        <f t="shared" si="10"/>
        <v/>
      </c>
      <c r="BL44" s="22" t="str">
        <f t="shared" si="11"/>
        <v/>
      </c>
      <c r="BM44" s="190" t="str">
        <f t="shared" si="12"/>
        <v/>
      </c>
      <c r="BN44" s="190" t="str">
        <f t="shared" si="13"/>
        <v/>
      </c>
      <c r="BO44" s="190" t="str">
        <f t="shared" si="14"/>
        <v/>
      </c>
      <c r="BP44" s="190" t="str">
        <f t="shared" si="15"/>
        <v/>
      </c>
      <c r="BQ44" s="190" t="str">
        <f t="shared" si="16"/>
        <v/>
      </c>
      <c r="BR44" s="190" t="str">
        <f t="shared" si="17"/>
        <v/>
      </c>
      <c r="BS44" s="190" t="str">
        <f t="shared" si="18"/>
        <v/>
      </c>
    </row>
    <row r="45" spans="1:71" ht="14.1">
      <c r="D45" s="3"/>
      <c r="E45" s="3"/>
      <c r="F45" s="3"/>
      <c r="G45" s="3"/>
      <c r="H45" s="3"/>
      <c r="I45" s="3"/>
      <c r="J45" s="3"/>
      <c r="K45" s="3"/>
      <c r="L45" s="3"/>
      <c r="M45" s="3"/>
      <c r="N45" s="5"/>
      <c r="O45" s="5"/>
      <c r="P45" s="3"/>
      <c r="Q45" s="3"/>
      <c r="R45" s="3"/>
      <c r="T45" s="10">
        <v>39</v>
      </c>
      <c r="U45" s="24" t="s">
        <v>134</v>
      </c>
      <c r="V45" s="10" t="s">
        <v>128</v>
      </c>
      <c r="W45" s="10" t="s">
        <v>132</v>
      </c>
      <c r="X45" s="10" t="s">
        <v>130</v>
      </c>
      <c r="Y45" s="10" t="s">
        <v>194</v>
      </c>
      <c r="Z45" s="10" t="s">
        <v>194</v>
      </c>
      <c r="AA45" s="10" t="s">
        <v>194</v>
      </c>
      <c r="AB45" s="10" t="s">
        <v>194</v>
      </c>
      <c r="AC45" s="10" t="s">
        <v>194</v>
      </c>
      <c r="AD45" s="10" t="s">
        <v>194</v>
      </c>
      <c r="AE45" s="10" t="s">
        <v>194</v>
      </c>
      <c r="AF45" s="10" t="s">
        <v>194</v>
      </c>
      <c r="AG45" s="10" t="s">
        <v>194</v>
      </c>
      <c r="AH45" s="10" t="s">
        <v>194</v>
      </c>
      <c r="AI45" s="10" t="s">
        <v>194</v>
      </c>
      <c r="AJ45" s="10" t="s">
        <v>194</v>
      </c>
      <c r="AK45" s="10" t="s">
        <v>194</v>
      </c>
      <c r="AL45" s="28" t="s">
        <v>194</v>
      </c>
      <c r="AM45" s="32">
        <f>地域経済波及効果を示す説明書!$G$31</f>
        <v>0</v>
      </c>
      <c r="AN45" s="10">
        <f>地域経済波及効果を示す説明書!$G$32</f>
        <v>0</v>
      </c>
      <c r="AO45" s="10">
        <f>地域経済波及効果を示す説明書!$G$33</f>
        <v>0</v>
      </c>
      <c r="AP45" s="10">
        <f>地域経済波及効果を示す説明書!$G$34</f>
        <v>0</v>
      </c>
      <c r="AQ45" s="10">
        <f>地域経済波及効果を示す説明書!$G$35</f>
        <v>0</v>
      </c>
      <c r="AR45" s="10">
        <f>地域経済波及効果を示す説明書!$G$36</f>
        <v>0</v>
      </c>
      <c r="AS45" s="10">
        <f>地域経済波及効果を示す説明書!$G$37</f>
        <v>0</v>
      </c>
      <c r="AT45" s="10">
        <f>地域経済波及効果を示す説明書!$G$38</f>
        <v>0</v>
      </c>
      <c r="AU45" s="10">
        <f>地域経済波及効果を示す説明書!$G$39</f>
        <v>0</v>
      </c>
      <c r="AV45" s="10">
        <f>地域経済波及効果を示す説明書!$G$40</f>
        <v>0</v>
      </c>
      <c r="AW45" s="10">
        <f>地域経済波及効果を示す説明書!$G$41</f>
        <v>0</v>
      </c>
      <c r="AX45" s="32" t="str">
        <f t="shared" si="19"/>
        <v/>
      </c>
      <c r="AY45" s="10" t="str">
        <f t="shared" si="0"/>
        <v/>
      </c>
      <c r="AZ45" s="10" t="str">
        <f t="shared" si="1"/>
        <v/>
      </c>
      <c r="BA45" s="10" t="str">
        <f t="shared" si="2"/>
        <v/>
      </c>
      <c r="BB45" s="10" t="str">
        <f t="shared" si="3"/>
        <v/>
      </c>
      <c r="BC45" s="10" t="str">
        <f t="shared" si="4"/>
        <v/>
      </c>
      <c r="BD45" s="10" t="str">
        <f t="shared" si="5"/>
        <v/>
      </c>
      <c r="BE45" s="10" t="str">
        <f t="shared" si="6"/>
        <v/>
      </c>
      <c r="BF45" s="10" t="str">
        <f t="shared" si="7"/>
        <v/>
      </c>
      <c r="BG45" s="10" t="str">
        <f t="shared" si="8"/>
        <v/>
      </c>
      <c r="BH45" s="10" t="str">
        <f t="shared" si="8"/>
        <v/>
      </c>
      <c r="BI45" s="32" t="str">
        <f t="shared" si="20"/>
        <v/>
      </c>
      <c r="BJ45" s="22" t="str">
        <f t="shared" si="9"/>
        <v/>
      </c>
      <c r="BK45" s="22" t="str">
        <f t="shared" si="10"/>
        <v/>
      </c>
      <c r="BL45" s="22" t="str">
        <f t="shared" si="11"/>
        <v/>
      </c>
      <c r="BM45" s="190" t="str">
        <f t="shared" si="12"/>
        <v/>
      </c>
      <c r="BN45" s="190" t="str">
        <f t="shared" si="13"/>
        <v/>
      </c>
      <c r="BO45" s="190" t="str">
        <f t="shared" si="14"/>
        <v/>
      </c>
      <c r="BP45" s="190" t="str">
        <f t="shared" si="15"/>
        <v/>
      </c>
      <c r="BQ45" s="190" t="str">
        <f t="shared" si="16"/>
        <v/>
      </c>
      <c r="BR45" s="190" t="str">
        <f t="shared" si="17"/>
        <v/>
      </c>
      <c r="BS45" s="190" t="str">
        <f t="shared" si="18"/>
        <v/>
      </c>
    </row>
    <row r="46" spans="1:71" ht="14.1">
      <c r="N46" s="5"/>
      <c r="O46" s="6"/>
      <c r="T46" s="10">
        <v>40</v>
      </c>
      <c r="U46" s="24" t="s">
        <v>136</v>
      </c>
      <c r="V46" s="10" t="s">
        <v>126</v>
      </c>
      <c r="W46" s="10" t="s">
        <v>138</v>
      </c>
      <c r="X46" s="10" t="s">
        <v>141</v>
      </c>
      <c r="Y46" s="10" t="s">
        <v>143</v>
      </c>
      <c r="Z46" s="10" t="s">
        <v>140</v>
      </c>
      <c r="AA46" s="10" t="s">
        <v>145</v>
      </c>
      <c r="AB46" s="10" t="s">
        <v>147</v>
      </c>
      <c r="AC46" s="10"/>
      <c r="AD46" s="10" t="s">
        <v>194</v>
      </c>
      <c r="AE46" s="10" t="s">
        <v>194</v>
      </c>
      <c r="AF46" s="10" t="s">
        <v>194</v>
      </c>
      <c r="AG46" s="10" t="s">
        <v>194</v>
      </c>
      <c r="AH46" s="10" t="s">
        <v>194</v>
      </c>
      <c r="AI46" s="10" t="s">
        <v>194</v>
      </c>
      <c r="AJ46" s="10" t="s">
        <v>194</v>
      </c>
      <c r="AK46" s="10" t="s">
        <v>194</v>
      </c>
      <c r="AL46" s="28" t="s">
        <v>194</v>
      </c>
      <c r="AM46" s="32">
        <f>地域経済波及効果を示す説明書!$G$31</f>
        <v>0</v>
      </c>
      <c r="AN46" s="10">
        <f>地域経済波及効果を示す説明書!$G$32</f>
        <v>0</v>
      </c>
      <c r="AO46" s="10">
        <f>地域経済波及効果を示す説明書!$G$33</f>
        <v>0</v>
      </c>
      <c r="AP46" s="10">
        <f>地域経済波及効果を示す説明書!$G$34</f>
        <v>0</v>
      </c>
      <c r="AQ46" s="10">
        <f>地域経済波及効果を示す説明書!$G$35</f>
        <v>0</v>
      </c>
      <c r="AR46" s="10">
        <f>地域経済波及効果を示す説明書!$G$36</f>
        <v>0</v>
      </c>
      <c r="AS46" s="10">
        <f>地域経済波及効果を示す説明書!$G$37</f>
        <v>0</v>
      </c>
      <c r="AT46" s="10">
        <f>地域経済波及効果を示す説明書!$G$38</f>
        <v>0</v>
      </c>
      <c r="AU46" s="10">
        <f>地域経済波及効果を示す説明書!$G$39</f>
        <v>0</v>
      </c>
      <c r="AV46" s="10">
        <f>地域経済波及効果を示す説明書!$G$40</f>
        <v>0</v>
      </c>
      <c r="AW46" s="10">
        <f>地域経済波及効果を示す説明書!$G$41</f>
        <v>0</v>
      </c>
      <c r="AX46" s="32" t="str">
        <f t="shared" si="19"/>
        <v/>
      </c>
      <c r="AY46" s="10" t="str">
        <f t="shared" si="0"/>
        <v/>
      </c>
      <c r="AZ46" s="10" t="str">
        <f t="shared" si="1"/>
        <v/>
      </c>
      <c r="BA46" s="10" t="str">
        <f t="shared" si="2"/>
        <v/>
      </c>
      <c r="BB46" s="10" t="str">
        <f t="shared" si="3"/>
        <v/>
      </c>
      <c r="BC46" s="10" t="str">
        <f t="shared" si="4"/>
        <v/>
      </c>
      <c r="BD46" s="10" t="str">
        <f t="shared" si="5"/>
        <v/>
      </c>
      <c r="BE46" s="10" t="str">
        <f t="shared" si="6"/>
        <v/>
      </c>
      <c r="BF46" s="10" t="str">
        <f t="shared" si="7"/>
        <v/>
      </c>
      <c r="BG46" s="10" t="str">
        <f t="shared" si="8"/>
        <v/>
      </c>
      <c r="BH46" s="10" t="str">
        <f t="shared" si="8"/>
        <v/>
      </c>
      <c r="BI46" s="32" t="str">
        <f t="shared" si="20"/>
        <v/>
      </c>
      <c r="BJ46" s="22" t="str">
        <f t="shared" si="9"/>
        <v/>
      </c>
      <c r="BK46" s="22" t="str">
        <f t="shared" si="10"/>
        <v/>
      </c>
      <c r="BL46" s="22" t="str">
        <f t="shared" si="11"/>
        <v/>
      </c>
      <c r="BM46" s="190" t="str">
        <f t="shared" si="12"/>
        <v/>
      </c>
      <c r="BN46" s="190" t="str">
        <f t="shared" si="13"/>
        <v/>
      </c>
      <c r="BO46" s="190" t="str">
        <f t="shared" si="14"/>
        <v/>
      </c>
      <c r="BP46" s="190" t="str">
        <f t="shared" si="15"/>
        <v/>
      </c>
      <c r="BQ46" s="190" t="str">
        <f t="shared" si="16"/>
        <v/>
      </c>
      <c r="BR46" s="190" t="str">
        <f t="shared" si="17"/>
        <v/>
      </c>
      <c r="BS46" s="190" t="str">
        <f t="shared" si="18"/>
        <v/>
      </c>
    </row>
    <row r="47" spans="1:71" ht="14.1">
      <c r="T47" s="10">
        <v>41</v>
      </c>
      <c r="U47" s="24" t="s">
        <v>138</v>
      </c>
      <c r="V47" s="10" t="s">
        <v>136</v>
      </c>
      <c r="W47" s="10" t="s">
        <v>140</v>
      </c>
      <c r="X47" s="10" t="s">
        <v>141</v>
      </c>
      <c r="Y47" s="10" t="s">
        <v>143</v>
      </c>
      <c r="Z47" s="10" t="s">
        <v>145</v>
      </c>
      <c r="AA47" s="10" t="s">
        <v>147</v>
      </c>
      <c r="AB47" s="10"/>
      <c r="AC47" s="10" t="s">
        <v>194</v>
      </c>
      <c r="AD47" s="10" t="s">
        <v>194</v>
      </c>
      <c r="AE47" s="10" t="s">
        <v>194</v>
      </c>
      <c r="AF47" s="10" t="s">
        <v>194</v>
      </c>
      <c r="AG47" s="10" t="s">
        <v>194</v>
      </c>
      <c r="AH47" s="10" t="s">
        <v>194</v>
      </c>
      <c r="AI47" s="10" t="s">
        <v>194</v>
      </c>
      <c r="AJ47" s="10" t="s">
        <v>194</v>
      </c>
      <c r="AK47" s="10" t="s">
        <v>194</v>
      </c>
      <c r="AL47" s="28" t="s">
        <v>194</v>
      </c>
      <c r="AM47" s="32">
        <f>地域経済波及効果を示す説明書!$G$31</f>
        <v>0</v>
      </c>
      <c r="AN47" s="10">
        <f>地域経済波及効果を示す説明書!$G$32</f>
        <v>0</v>
      </c>
      <c r="AO47" s="10">
        <f>地域経済波及効果を示す説明書!$G$33</f>
        <v>0</v>
      </c>
      <c r="AP47" s="10">
        <f>地域経済波及効果を示す説明書!$G$34</f>
        <v>0</v>
      </c>
      <c r="AQ47" s="10">
        <f>地域経済波及効果を示す説明書!$G$35</f>
        <v>0</v>
      </c>
      <c r="AR47" s="10">
        <f>地域経済波及効果を示す説明書!$G$36</f>
        <v>0</v>
      </c>
      <c r="AS47" s="10">
        <f>地域経済波及効果を示す説明書!$G$37</f>
        <v>0</v>
      </c>
      <c r="AT47" s="10">
        <f>地域経済波及効果を示す説明書!$G$38</f>
        <v>0</v>
      </c>
      <c r="AU47" s="10">
        <f>地域経済波及効果を示す説明書!$G$39</f>
        <v>0</v>
      </c>
      <c r="AV47" s="10">
        <f>地域経済波及効果を示す説明書!$G$40</f>
        <v>0</v>
      </c>
      <c r="AW47" s="10">
        <f>地域経済波及効果を示す説明書!$G$41</f>
        <v>0</v>
      </c>
      <c r="AX47" s="32" t="str">
        <f t="shared" si="19"/>
        <v/>
      </c>
      <c r="AY47" s="10" t="str">
        <f t="shared" si="0"/>
        <v/>
      </c>
      <c r="AZ47" s="10" t="str">
        <f t="shared" si="1"/>
        <v/>
      </c>
      <c r="BA47" s="10" t="str">
        <f t="shared" si="2"/>
        <v/>
      </c>
      <c r="BB47" s="10" t="str">
        <f t="shared" si="3"/>
        <v/>
      </c>
      <c r="BC47" s="10" t="str">
        <f t="shared" si="4"/>
        <v/>
      </c>
      <c r="BD47" s="10" t="str">
        <f t="shared" si="5"/>
        <v/>
      </c>
      <c r="BE47" s="10" t="str">
        <f t="shared" si="6"/>
        <v/>
      </c>
      <c r="BF47" s="10" t="str">
        <f t="shared" si="7"/>
        <v/>
      </c>
      <c r="BG47" s="10" t="str">
        <f t="shared" si="8"/>
        <v/>
      </c>
      <c r="BH47" s="10" t="str">
        <f t="shared" si="8"/>
        <v/>
      </c>
      <c r="BI47" s="32" t="str">
        <f t="shared" si="20"/>
        <v/>
      </c>
      <c r="BJ47" s="22" t="str">
        <f t="shared" si="9"/>
        <v/>
      </c>
      <c r="BK47" s="22" t="str">
        <f t="shared" si="10"/>
        <v/>
      </c>
      <c r="BL47" s="22" t="str">
        <f t="shared" si="11"/>
        <v/>
      </c>
      <c r="BM47" s="190" t="str">
        <f t="shared" si="12"/>
        <v/>
      </c>
      <c r="BN47" s="190" t="str">
        <f t="shared" si="13"/>
        <v/>
      </c>
      <c r="BO47" s="190" t="str">
        <f t="shared" si="14"/>
        <v/>
      </c>
      <c r="BP47" s="190" t="str">
        <f t="shared" si="15"/>
        <v/>
      </c>
      <c r="BQ47" s="190" t="str">
        <f t="shared" si="16"/>
        <v/>
      </c>
      <c r="BR47" s="190" t="str">
        <f t="shared" si="17"/>
        <v/>
      </c>
      <c r="BS47" s="190" t="str">
        <f t="shared" si="18"/>
        <v/>
      </c>
    </row>
    <row r="48" spans="1:71" ht="14.1">
      <c r="T48" s="10">
        <v>42</v>
      </c>
      <c r="U48" s="24" t="s">
        <v>140</v>
      </c>
      <c r="V48" s="10" t="s">
        <v>138</v>
      </c>
      <c r="W48" s="10" t="s">
        <v>136</v>
      </c>
      <c r="X48" s="10" t="s">
        <v>141</v>
      </c>
      <c r="Y48" s="10" t="s">
        <v>143</v>
      </c>
      <c r="Z48" s="10" t="s">
        <v>145</v>
      </c>
      <c r="AA48" s="10" t="s">
        <v>147</v>
      </c>
      <c r="AB48" s="10"/>
      <c r="AC48" s="10" t="s">
        <v>194</v>
      </c>
      <c r="AD48" s="10" t="s">
        <v>194</v>
      </c>
      <c r="AE48" s="10" t="s">
        <v>194</v>
      </c>
      <c r="AF48" s="10" t="s">
        <v>194</v>
      </c>
      <c r="AG48" s="10" t="s">
        <v>194</v>
      </c>
      <c r="AH48" s="10" t="s">
        <v>194</v>
      </c>
      <c r="AI48" s="10" t="s">
        <v>194</v>
      </c>
      <c r="AJ48" s="10" t="s">
        <v>194</v>
      </c>
      <c r="AK48" s="10" t="s">
        <v>194</v>
      </c>
      <c r="AL48" s="28" t="s">
        <v>194</v>
      </c>
      <c r="AM48" s="32">
        <f>地域経済波及効果を示す説明書!$G$31</f>
        <v>0</v>
      </c>
      <c r="AN48" s="10">
        <f>地域経済波及効果を示す説明書!$G$32</f>
        <v>0</v>
      </c>
      <c r="AO48" s="10">
        <f>地域経済波及効果を示す説明書!$G$33</f>
        <v>0</v>
      </c>
      <c r="AP48" s="10">
        <f>地域経済波及効果を示す説明書!$G$34</f>
        <v>0</v>
      </c>
      <c r="AQ48" s="10">
        <f>地域経済波及効果を示す説明書!$G$35</f>
        <v>0</v>
      </c>
      <c r="AR48" s="10">
        <f>地域経済波及効果を示す説明書!$G$36</f>
        <v>0</v>
      </c>
      <c r="AS48" s="10">
        <f>地域経済波及効果を示す説明書!$G$37</f>
        <v>0</v>
      </c>
      <c r="AT48" s="10">
        <f>地域経済波及効果を示す説明書!$G$38</f>
        <v>0</v>
      </c>
      <c r="AU48" s="10">
        <f>地域経済波及効果を示す説明書!$G$39</f>
        <v>0</v>
      </c>
      <c r="AV48" s="10">
        <f>地域経済波及効果を示す説明書!$G$40</f>
        <v>0</v>
      </c>
      <c r="AW48" s="10">
        <f>地域経済波及効果を示す説明書!$G$41</f>
        <v>0</v>
      </c>
      <c r="AX48" s="32" t="str">
        <f t="shared" si="19"/>
        <v/>
      </c>
      <c r="AY48" s="10" t="str">
        <f t="shared" si="0"/>
        <v/>
      </c>
      <c r="AZ48" s="10" t="str">
        <f t="shared" si="1"/>
        <v/>
      </c>
      <c r="BA48" s="10" t="str">
        <f t="shared" si="2"/>
        <v/>
      </c>
      <c r="BB48" s="10" t="str">
        <f t="shared" si="3"/>
        <v/>
      </c>
      <c r="BC48" s="10" t="str">
        <f t="shared" si="4"/>
        <v/>
      </c>
      <c r="BD48" s="10" t="str">
        <f t="shared" si="5"/>
        <v/>
      </c>
      <c r="BE48" s="10" t="str">
        <f t="shared" si="6"/>
        <v/>
      </c>
      <c r="BF48" s="10" t="str">
        <f t="shared" si="7"/>
        <v/>
      </c>
      <c r="BG48" s="10" t="str">
        <f t="shared" si="8"/>
        <v/>
      </c>
      <c r="BH48" s="10" t="str">
        <f t="shared" si="8"/>
        <v/>
      </c>
      <c r="BI48" s="32" t="str">
        <f t="shared" si="20"/>
        <v/>
      </c>
      <c r="BJ48" s="22" t="str">
        <f t="shared" si="9"/>
        <v/>
      </c>
      <c r="BK48" s="22" t="str">
        <f t="shared" si="10"/>
        <v/>
      </c>
      <c r="BL48" s="22" t="str">
        <f t="shared" si="11"/>
        <v/>
      </c>
      <c r="BM48" s="190" t="str">
        <f t="shared" si="12"/>
        <v/>
      </c>
      <c r="BN48" s="190" t="str">
        <f t="shared" si="13"/>
        <v/>
      </c>
      <c r="BO48" s="190" t="str">
        <f t="shared" si="14"/>
        <v/>
      </c>
      <c r="BP48" s="190" t="str">
        <f t="shared" si="15"/>
        <v/>
      </c>
      <c r="BQ48" s="190" t="str">
        <f t="shared" si="16"/>
        <v/>
      </c>
      <c r="BR48" s="190" t="str">
        <f t="shared" si="17"/>
        <v/>
      </c>
      <c r="BS48" s="190" t="str">
        <f t="shared" si="18"/>
        <v/>
      </c>
    </row>
    <row r="49" spans="1:71" ht="14.1">
      <c r="T49" s="10">
        <v>43</v>
      </c>
      <c r="U49" s="24" t="s">
        <v>141</v>
      </c>
      <c r="V49" s="10" t="s">
        <v>136</v>
      </c>
      <c r="W49" s="10" t="s">
        <v>143</v>
      </c>
      <c r="X49" s="10" t="s">
        <v>145</v>
      </c>
      <c r="Y49" s="10" t="s">
        <v>147</v>
      </c>
      <c r="Z49" s="10" t="s">
        <v>138</v>
      </c>
      <c r="AA49" s="10" t="s">
        <v>140</v>
      </c>
      <c r="AB49" s="10"/>
      <c r="AC49" s="10" t="s">
        <v>194</v>
      </c>
      <c r="AD49" s="10" t="s">
        <v>194</v>
      </c>
      <c r="AE49" s="10" t="s">
        <v>194</v>
      </c>
      <c r="AF49" s="10" t="s">
        <v>194</v>
      </c>
      <c r="AG49" s="10" t="s">
        <v>194</v>
      </c>
      <c r="AH49" s="10" t="s">
        <v>194</v>
      </c>
      <c r="AI49" s="10" t="s">
        <v>194</v>
      </c>
      <c r="AJ49" s="10" t="s">
        <v>194</v>
      </c>
      <c r="AK49" s="10" t="s">
        <v>194</v>
      </c>
      <c r="AL49" s="28" t="s">
        <v>194</v>
      </c>
      <c r="AM49" s="32">
        <f>地域経済波及効果を示す説明書!$G$31</f>
        <v>0</v>
      </c>
      <c r="AN49" s="10">
        <f>地域経済波及効果を示す説明書!$G$32</f>
        <v>0</v>
      </c>
      <c r="AO49" s="10">
        <f>地域経済波及効果を示す説明書!$G$33</f>
        <v>0</v>
      </c>
      <c r="AP49" s="10">
        <f>地域経済波及効果を示す説明書!$G$34</f>
        <v>0</v>
      </c>
      <c r="AQ49" s="10">
        <f>地域経済波及効果を示す説明書!$G$35</f>
        <v>0</v>
      </c>
      <c r="AR49" s="10">
        <f>地域経済波及効果を示す説明書!$G$36</f>
        <v>0</v>
      </c>
      <c r="AS49" s="10">
        <f>地域経済波及効果を示す説明書!$G$37</f>
        <v>0</v>
      </c>
      <c r="AT49" s="10">
        <f>地域経済波及効果を示す説明書!$G$38</f>
        <v>0</v>
      </c>
      <c r="AU49" s="10">
        <f>地域経済波及効果を示す説明書!$G$39</f>
        <v>0</v>
      </c>
      <c r="AV49" s="10">
        <f>地域経済波及効果を示す説明書!$G$40</f>
        <v>0</v>
      </c>
      <c r="AW49" s="10">
        <f>地域経済波及効果を示す説明書!$G$41</f>
        <v>0</v>
      </c>
      <c r="AX49" s="32" t="str">
        <f t="shared" si="19"/>
        <v/>
      </c>
      <c r="AY49" s="10" t="str">
        <f t="shared" si="0"/>
        <v/>
      </c>
      <c r="AZ49" s="10" t="str">
        <f t="shared" si="1"/>
        <v/>
      </c>
      <c r="BA49" s="10" t="str">
        <f t="shared" si="2"/>
        <v/>
      </c>
      <c r="BB49" s="10" t="str">
        <f t="shared" si="3"/>
        <v/>
      </c>
      <c r="BC49" s="10" t="str">
        <f t="shared" si="4"/>
        <v/>
      </c>
      <c r="BD49" s="10" t="str">
        <f t="shared" si="5"/>
        <v/>
      </c>
      <c r="BE49" s="10" t="str">
        <f t="shared" si="6"/>
        <v/>
      </c>
      <c r="BF49" s="10" t="str">
        <f t="shared" si="7"/>
        <v/>
      </c>
      <c r="BG49" s="10" t="str">
        <f t="shared" si="8"/>
        <v/>
      </c>
      <c r="BH49" s="10" t="str">
        <f t="shared" si="8"/>
        <v/>
      </c>
      <c r="BI49" s="32" t="str">
        <f t="shared" si="20"/>
        <v/>
      </c>
      <c r="BJ49" s="22" t="str">
        <f t="shared" si="9"/>
        <v/>
      </c>
      <c r="BK49" s="22" t="str">
        <f t="shared" si="10"/>
        <v/>
      </c>
      <c r="BL49" s="22" t="str">
        <f t="shared" si="11"/>
        <v/>
      </c>
      <c r="BM49" s="190" t="str">
        <f t="shared" si="12"/>
        <v/>
      </c>
      <c r="BN49" s="190" t="str">
        <f t="shared" si="13"/>
        <v/>
      </c>
      <c r="BO49" s="190" t="str">
        <f t="shared" si="14"/>
        <v/>
      </c>
      <c r="BP49" s="190" t="str">
        <f t="shared" si="15"/>
        <v/>
      </c>
      <c r="BQ49" s="190" t="str">
        <f t="shared" si="16"/>
        <v/>
      </c>
      <c r="BR49" s="190" t="str">
        <f t="shared" si="17"/>
        <v/>
      </c>
      <c r="BS49" s="190" t="str">
        <f t="shared" si="18"/>
        <v/>
      </c>
    </row>
    <row r="50" spans="1:71" ht="14.1">
      <c r="T50" s="10">
        <v>44</v>
      </c>
      <c r="U50" s="24" t="s">
        <v>143</v>
      </c>
      <c r="V50" s="10" t="s">
        <v>136</v>
      </c>
      <c r="W50" s="10" t="s">
        <v>141</v>
      </c>
      <c r="X50" s="10" t="s">
        <v>145</v>
      </c>
      <c r="Y50" s="10" t="s">
        <v>138</v>
      </c>
      <c r="Z50" s="10" t="s">
        <v>140</v>
      </c>
      <c r="AA50" s="10" t="s">
        <v>147</v>
      </c>
      <c r="AB50" s="10"/>
      <c r="AC50" s="10" t="s">
        <v>194</v>
      </c>
      <c r="AD50" s="10" t="s">
        <v>194</v>
      </c>
      <c r="AE50" s="10" t="s">
        <v>194</v>
      </c>
      <c r="AF50" s="10" t="s">
        <v>194</v>
      </c>
      <c r="AG50" s="10" t="s">
        <v>194</v>
      </c>
      <c r="AH50" s="10" t="s">
        <v>194</v>
      </c>
      <c r="AI50" s="10" t="s">
        <v>194</v>
      </c>
      <c r="AJ50" s="10" t="s">
        <v>194</v>
      </c>
      <c r="AK50" s="10" t="s">
        <v>194</v>
      </c>
      <c r="AL50" s="28" t="s">
        <v>194</v>
      </c>
      <c r="AM50" s="32">
        <f>地域経済波及効果を示す説明書!$G$31</f>
        <v>0</v>
      </c>
      <c r="AN50" s="10">
        <f>地域経済波及効果を示す説明書!$G$32</f>
        <v>0</v>
      </c>
      <c r="AO50" s="10">
        <f>地域経済波及効果を示す説明書!$G$33</f>
        <v>0</v>
      </c>
      <c r="AP50" s="10">
        <f>地域経済波及効果を示す説明書!$G$34</f>
        <v>0</v>
      </c>
      <c r="AQ50" s="10">
        <f>地域経済波及効果を示す説明書!$G$35</f>
        <v>0</v>
      </c>
      <c r="AR50" s="10">
        <f>地域経済波及効果を示す説明書!$G$36</f>
        <v>0</v>
      </c>
      <c r="AS50" s="10">
        <f>地域経済波及効果を示す説明書!$G$37</f>
        <v>0</v>
      </c>
      <c r="AT50" s="10">
        <f>地域経済波及効果を示す説明書!$G$38</f>
        <v>0</v>
      </c>
      <c r="AU50" s="10">
        <f>地域経済波及効果を示す説明書!$G$39</f>
        <v>0</v>
      </c>
      <c r="AV50" s="10">
        <f>地域経済波及効果を示す説明書!$G$40</f>
        <v>0</v>
      </c>
      <c r="AW50" s="10">
        <f>地域経済波及効果を示す説明書!$G$41</f>
        <v>0</v>
      </c>
      <c r="AX50" s="32" t="str">
        <f t="shared" si="19"/>
        <v/>
      </c>
      <c r="AY50" s="10" t="str">
        <f t="shared" si="0"/>
        <v/>
      </c>
      <c r="AZ50" s="10" t="str">
        <f t="shared" si="1"/>
        <v/>
      </c>
      <c r="BA50" s="10" t="str">
        <f t="shared" si="2"/>
        <v/>
      </c>
      <c r="BB50" s="10" t="str">
        <f t="shared" si="3"/>
        <v/>
      </c>
      <c r="BC50" s="10" t="str">
        <f t="shared" si="4"/>
        <v/>
      </c>
      <c r="BD50" s="10" t="str">
        <f t="shared" si="5"/>
        <v/>
      </c>
      <c r="BE50" s="10" t="str">
        <f t="shared" si="6"/>
        <v/>
      </c>
      <c r="BF50" s="10" t="str">
        <f t="shared" si="7"/>
        <v/>
      </c>
      <c r="BG50" s="10" t="str">
        <f t="shared" si="8"/>
        <v/>
      </c>
      <c r="BH50" s="10" t="str">
        <f t="shared" si="8"/>
        <v/>
      </c>
      <c r="BI50" s="32" t="str">
        <f t="shared" si="20"/>
        <v/>
      </c>
      <c r="BJ50" s="22" t="str">
        <f t="shared" si="9"/>
        <v/>
      </c>
      <c r="BK50" s="22" t="str">
        <f t="shared" si="10"/>
        <v/>
      </c>
      <c r="BL50" s="22" t="str">
        <f t="shared" si="11"/>
        <v/>
      </c>
      <c r="BM50" s="190" t="str">
        <f t="shared" si="12"/>
        <v/>
      </c>
      <c r="BN50" s="190" t="str">
        <f t="shared" si="13"/>
        <v/>
      </c>
      <c r="BO50" s="190" t="str">
        <f t="shared" si="14"/>
        <v/>
      </c>
      <c r="BP50" s="190" t="str">
        <f t="shared" si="15"/>
        <v/>
      </c>
      <c r="BQ50" s="190" t="str">
        <f t="shared" si="16"/>
        <v/>
      </c>
      <c r="BR50" s="190" t="str">
        <f t="shared" si="17"/>
        <v/>
      </c>
      <c r="BS50" s="190" t="str">
        <f t="shared" si="18"/>
        <v/>
      </c>
    </row>
    <row r="51" spans="1:71" ht="14.1">
      <c r="A51" s="3"/>
      <c r="B51" s="3"/>
      <c r="C51" s="3"/>
      <c r="D51" s="3"/>
      <c r="E51" s="3"/>
      <c r="F51" s="3"/>
      <c r="G51" s="3"/>
      <c r="H51" s="3"/>
      <c r="I51" s="3"/>
      <c r="J51" s="3"/>
      <c r="K51" s="3"/>
      <c r="L51" s="3"/>
      <c r="M51" s="3"/>
      <c r="N51" s="5"/>
      <c r="O51" s="5"/>
      <c r="P51" s="3"/>
      <c r="Q51" s="3"/>
      <c r="R51" s="3"/>
      <c r="S51" s="3"/>
      <c r="T51" s="10">
        <v>45</v>
      </c>
      <c r="U51" s="24" t="s">
        <v>145</v>
      </c>
      <c r="V51" s="10" t="s">
        <v>141</v>
      </c>
      <c r="W51" s="10" t="s">
        <v>143</v>
      </c>
      <c r="X51" s="10" t="s">
        <v>147</v>
      </c>
      <c r="Y51" s="10" t="s">
        <v>136</v>
      </c>
      <c r="Z51" s="10" t="s">
        <v>138</v>
      </c>
      <c r="AA51" s="10" t="s">
        <v>140</v>
      </c>
      <c r="AB51" s="10"/>
      <c r="AC51" s="10" t="s">
        <v>194</v>
      </c>
      <c r="AD51" s="10" t="s">
        <v>194</v>
      </c>
      <c r="AE51" s="10" t="s">
        <v>194</v>
      </c>
      <c r="AF51" s="10" t="s">
        <v>194</v>
      </c>
      <c r="AG51" s="10" t="s">
        <v>194</v>
      </c>
      <c r="AH51" s="10" t="s">
        <v>194</v>
      </c>
      <c r="AI51" s="10" t="s">
        <v>194</v>
      </c>
      <c r="AJ51" s="10" t="s">
        <v>194</v>
      </c>
      <c r="AK51" s="10" t="s">
        <v>194</v>
      </c>
      <c r="AL51" s="28" t="s">
        <v>194</v>
      </c>
      <c r="AM51" s="32">
        <f>地域経済波及効果を示す説明書!$G$31</f>
        <v>0</v>
      </c>
      <c r="AN51" s="10">
        <f>地域経済波及効果を示す説明書!$G$32</f>
        <v>0</v>
      </c>
      <c r="AO51" s="10">
        <f>地域経済波及効果を示す説明書!$G$33</f>
        <v>0</v>
      </c>
      <c r="AP51" s="10">
        <f>地域経済波及効果を示す説明書!$G$34</f>
        <v>0</v>
      </c>
      <c r="AQ51" s="10">
        <f>地域経済波及効果を示す説明書!$G$35</f>
        <v>0</v>
      </c>
      <c r="AR51" s="10">
        <f>地域経済波及効果を示す説明書!$G$36</f>
        <v>0</v>
      </c>
      <c r="AS51" s="10">
        <f>地域経済波及効果を示す説明書!$G$37</f>
        <v>0</v>
      </c>
      <c r="AT51" s="10">
        <f>地域経済波及効果を示す説明書!$G$38</f>
        <v>0</v>
      </c>
      <c r="AU51" s="10">
        <f>地域経済波及効果を示す説明書!$G$39</f>
        <v>0</v>
      </c>
      <c r="AV51" s="10">
        <f>地域経済波及効果を示す説明書!$G$40</f>
        <v>0</v>
      </c>
      <c r="AW51" s="10">
        <f>地域経済波及効果を示す説明書!$G$41</f>
        <v>0</v>
      </c>
      <c r="AX51" s="32" t="str">
        <f t="shared" si="19"/>
        <v/>
      </c>
      <c r="AY51" s="10" t="str">
        <f t="shared" si="0"/>
        <v/>
      </c>
      <c r="AZ51" s="10" t="str">
        <f t="shared" si="1"/>
        <v/>
      </c>
      <c r="BA51" s="10" t="str">
        <f t="shared" si="2"/>
        <v/>
      </c>
      <c r="BB51" s="10" t="str">
        <f t="shared" si="3"/>
        <v/>
      </c>
      <c r="BC51" s="10" t="str">
        <f t="shared" si="4"/>
        <v/>
      </c>
      <c r="BD51" s="10" t="str">
        <f t="shared" si="5"/>
        <v/>
      </c>
      <c r="BE51" s="10" t="str">
        <f t="shared" si="6"/>
        <v/>
      </c>
      <c r="BF51" s="10" t="str">
        <f t="shared" si="7"/>
        <v/>
      </c>
      <c r="BG51" s="10" t="str">
        <f t="shared" si="8"/>
        <v/>
      </c>
      <c r="BH51" s="10" t="str">
        <f t="shared" si="8"/>
        <v/>
      </c>
      <c r="BI51" s="32" t="str">
        <f t="shared" si="20"/>
        <v/>
      </c>
      <c r="BJ51" s="22" t="str">
        <f t="shared" si="9"/>
        <v/>
      </c>
      <c r="BK51" s="22" t="str">
        <f t="shared" si="10"/>
        <v/>
      </c>
      <c r="BL51" s="22" t="str">
        <f t="shared" si="11"/>
        <v/>
      </c>
      <c r="BM51" s="190" t="str">
        <f t="shared" si="12"/>
        <v/>
      </c>
      <c r="BN51" s="190" t="str">
        <f t="shared" si="13"/>
        <v/>
      </c>
      <c r="BO51" s="190" t="str">
        <f t="shared" si="14"/>
        <v/>
      </c>
      <c r="BP51" s="190" t="str">
        <f t="shared" si="15"/>
        <v/>
      </c>
      <c r="BQ51" s="190" t="str">
        <f t="shared" si="16"/>
        <v/>
      </c>
      <c r="BR51" s="190" t="str">
        <f t="shared" si="17"/>
        <v/>
      </c>
      <c r="BS51" s="190" t="str">
        <f t="shared" si="18"/>
        <v/>
      </c>
    </row>
    <row r="52" spans="1:71" ht="14.1">
      <c r="A52" s="3"/>
      <c r="B52" s="3"/>
      <c r="C52" s="3"/>
      <c r="D52" s="3"/>
      <c r="E52" s="3"/>
      <c r="F52" s="3"/>
      <c r="G52" s="3"/>
      <c r="H52" s="3"/>
      <c r="I52" s="3"/>
      <c r="J52" s="3"/>
      <c r="K52" s="3"/>
      <c r="L52" s="3"/>
      <c r="M52" s="3"/>
      <c r="N52" s="5"/>
      <c r="O52" s="5"/>
      <c r="P52" s="3"/>
      <c r="Q52" s="3"/>
      <c r="R52" s="3"/>
      <c r="S52" s="3"/>
      <c r="T52" s="10">
        <v>46</v>
      </c>
      <c r="U52" s="24" t="s">
        <v>147</v>
      </c>
      <c r="V52" s="10" t="s">
        <v>141</v>
      </c>
      <c r="W52" s="10" t="s">
        <v>145</v>
      </c>
      <c r="X52" s="10" t="s">
        <v>136</v>
      </c>
      <c r="Y52" s="10" t="s">
        <v>138</v>
      </c>
      <c r="Z52" s="10" t="s">
        <v>140</v>
      </c>
      <c r="AA52" s="10" t="s">
        <v>143</v>
      </c>
      <c r="AB52" s="10"/>
      <c r="AC52" s="10" t="s">
        <v>194</v>
      </c>
      <c r="AD52" s="10" t="s">
        <v>194</v>
      </c>
      <c r="AE52" s="10" t="s">
        <v>194</v>
      </c>
      <c r="AF52" s="10" t="s">
        <v>194</v>
      </c>
      <c r="AG52" s="10" t="s">
        <v>194</v>
      </c>
      <c r="AH52" s="10" t="s">
        <v>194</v>
      </c>
      <c r="AI52" s="10" t="s">
        <v>194</v>
      </c>
      <c r="AJ52" s="10" t="s">
        <v>194</v>
      </c>
      <c r="AK52" s="10" t="s">
        <v>194</v>
      </c>
      <c r="AL52" s="28" t="s">
        <v>194</v>
      </c>
      <c r="AM52" s="32">
        <f>地域経済波及効果を示す説明書!$G$31</f>
        <v>0</v>
      </c>
      <c r="AN52" s="10">
        <f>地域経済波及効果を示す説明書!$G$32</f>
        <v>0</v>
      </c>
      <c r="AO52" s="10">
        <f>地域経済波及効果を示す説明書!$G$33</f>
        <v>0</v>
      </c>
      <c r="AP52" s="10">
        <f>地域経済波及効果を示す説明書!$G$34</f>
        <v>0</v>
      </c>
      <c r="AQ52" s="10">
        <f>地域経済波及効果を示す説明書!$G$35</f>
        <v>0</v>
      </c>
      <c r="AR52" s="10">
        <f>地域経済波及効果を示す説明書!$G$36</f>
        <v>0</v>
      </c>
      <c r="AS52" s="10">
        <f>地域経済波及効果を示す説明書!$G$37</f>
        <v>0</v>
      </c>
      <c r="AT52" s="10">
        <f>地域経済波及効果を示す説明書!$G$38</f>
        <v>0</v>
      </c>
      <c r="AU52" s="10">
        <f>地域経済波及効果を示す説明書!$G$39</f>
        <v>0</v>
      </c>
      <c r="AV52" s="10">
        <f>地域経済波及効果を示す説明書!$G$40</f>
        <v>0</v>
      </c>
      <c r="AW52" s="10">
        <f>地域経済波及効果を示す説明書!$G$41</f>
        <v>0</v>
      </c>
      <c r="AX52" s="32" t="str">
        <f t="shared" si="19"/>
        <v/>
      </c>
      <c r="AY52" s="10" t="str">
        <f t="shared" si="0"/>
        <v/>
      </c>
      <c r="AZ52" s="10" t="str">
        <f t="shared" si="1"/>
        <v/>
      </c>
      <c r="BA52" s="10" t="str">
        <f t="shared" si="2"/>
        <v/>
      </c>
      <c r="BB52" s="10" t="str">
        <f t="shared" si="3"/>
        <v/>
      </c>
      <c r="BC52" s="10" t="str">
        <f t="shared" si="4"/>
        <v/>
      </c>
      <c r="BD52" s="10" t="str">
        <f t="shared" si="5"/>
        <v/>
      </c>
      <c r="BE52" s="10" t="str">
        <f t="shared" si="6"/>
        <v/>
      </c>
      <c r="BF52" s="10" t="str">
        <f t="shared" si="7"/>
        <v/>
      </c>
      <c r="BG52" s="10" t="str">
        <f t="shared" si="8"/>
        <v/>
      </c>
      <c r="BH52" s="10" t="str">
        <f t="shared" si="8"/>
        <v/>
      </c>
      <c r="BI52" s="32" t="str">
        <f t="shared" si="20"/>
        <v/>
      </c>
      <c r="BJ52" s="22" t="str">
        <f t="shared" si="9"/>
        <v/>
      </c>
      <c r="BK52" s="22" t="str">
        <f t="shared" si="10"/>
        <v/>
      </c>
      <c r="BL52" s="22" t="str">
        <f t="shared" si="11"/>
        <v/>
      </c>
      <c r="BM52" s="190" t="str">
        <f t="shared" si="12"/>
        <v/>
      </c>
      <c r="BN52" s="190" t="str">
        <f t="shared" si="13"/>
        <v/>
      </c>
      <c r="BO52" s="190" t="str">
        <f t="shared" si="14"/>
        <v/>
      </c>
      <c r="BP52" s="190" t="str">
        <f t="shared" si="15"/>
        <v/>
      </c>
      <c r="BQ52" s="190" t="str">
        <f t="shared" si="16"/>
        <v/>
      </c>
      <c r="BR52" s="190" t="str">
        <f t="shared" si="17"/>
        <v/>
      </c>
      <c r="BS52" s="190" t="str">
        <f t="shared" si="18"/>
        <v/>
      </c>
    </row>
    <row r="53" spans="1:71" ht="14.1">
      <c r="A53" s="3"/>
      <c r="B53" s="3"/>
      <c r="C53" s="3"/>
      <c r="D53" s="3"/>
      <c r="E53" s="3"/>
      <c r="F53" s="3"/>
      <c r="G53" s="3"/>
      <c r="H53" s="3"/>
      <c r="I53" s="3"/>
      <c r="J53" s="3"/>
      <c r="K53" s="3"/>
      <c r="L53" s="3"/>
      <c r="M53" s="3"/>
      <c r="N53" s="5"/>
      <c r="O53" s="5"/>
      <c r="P53" s="3"/>
      <c r="Q53" s="3"/>
      <c r="R53" s="3"/>
      <c r="S53" s="3"/>
      <c r="T53" s="10">
        <v>47</v>
      </c>
      <c r="U53" s="25" t="s">
        <v>149</v>
      </c>
      <c r="V53" s="29" t="s">
        <v>136</v>
      </c>
      <c r="W53" s="29" t="s">
        <v>138</v>
      </c>
      <c r="X53" s="29" t="s">
        <v>140</v>
      </c>
      <c r="Y53" s="29" t="s">
        <v>141</v>
      </c>
      <c r="Z53" s="29" t="s">
        <v>143</v>
      </c>
      <c r="AA53" s="29" t="s">
        <v>145</v>
      </c>
      <c r="AB53" s="29" t="s">
        <v>147</v>
      </c>
      <c r="AC53" s="29" t="s">
        <v>194</v>
      </c>
      <c r="AD53" s="29" t="s">
        <v>194</v>
      </c>
      <c r="AE53" s="29" t="s">
        <v>194</v>
      </c>
      <c r="AF53" s="29" t="s">
        <v>194</v>
      </c>
      <c r="AG53" s="29" t="s">
        <v>194</v>
      </c>
      <c r="AH53" s="29" t="s">
        <v>194</v>
      </c>
      <c r="AI53" s="29" t="s">
        <v>194</v>
      </c>
      <c r="AJ53" s="29" t="s">
        <v>194</v>
      </c>
      <c r="AK53" s="29" t="s">
        <v>194</v>
      </c>
      <c r="AL53" s="30" t="s">
        <v>194</v>
      </c>
      <c r="AM53" s="33">
        <f>地域経済波及効果を示す説明書!$G$31</f>
        <v>0</v>
      </c>
      <c r="AN53" s="29">
        <f>地域経済波及効果を示す説明書!$G$32</f>
        <v>0</v>
      </c>
      <c r="AO53" s="29">
        <f>地域経済波及効果を示す説明書!$G$33</f>
        <v>0</v>
      </c>
      <c r="AP53" s="29">
        <f>地域経済波及効果を示す説明書!$G$34</f>
        <v>0</v>
      </c>
      <c r="AQ53" s="29">
        <f>地域経済波及効果を示す説明書!$G$35</f>
        <v>0</v>
      </c>
      <c r="AR53" s="29">
        <f>地域経済波及効果を示す説明書!$G$36</f>
        <v>0</v>
      </c>
      <c r="AS53" s="29">
        <f>地域経済波及効果を示す説明書!$G$37</f>
        <v>0</v>
      </c>
      <c r="AT53" s="29">
        <f>地域経済波及効果を示す説明書!$G$38</f>
        <v>0</v>
      </c>
      <c r="AU53" s="29">
        <f>地域経済波及効果を示す説明書!$G$39</f>
        <v>0</v>
      </c>
      <c r="AV53" s="29">
        <f>地域経済波及効果を示す説明書!$G$40</f>
        <v>0</v>
      </c>
      <c r="AW53" s="29">
        <f>地域経済波及効果を示す説明書!$G$41</f>
        <v>0</v>
      </c>
      <c r="AX53" s="33" t="str">
        <f t="shared" si="19"/>
        <v/>
      </c>
      <c r="AY53" s="29" t="str">
        <f t="shared" si="0"/>
        <v/>
      </c>
      <c r="AZ53" s="29" t="str">
        <f t="shared" si="1"/>
        <v/>
      </c>
      <c r="BA53" s="29" t="str">
        <f t="shared" si="2"/>
        <v/>
      </c>
      <c r="BB53" s="29" t="str">
        <f t="shared" si="3"/>
        <v/>
      </c>
      <c r="BC53" s="29" t="str">
        <f t="shared" si="4"/>
        <v/>
      </c>
      <c r="BD53" s="29" t="str">
        <f t="shared" si="5"/>
        <v/>
      </c>
      <c r="BE53" s="29" t="str">
        <f t="shared" si="6"/>
        <v/>
      </c>
      <c r="BF53" s="29" t="str">
        <f t="shared" si="7"/>
        <v/>
      </c>
      <c r="BG53" s="29" t="str">
        <f t="shared" si="8"/>
        <v/>
      </c>
      <c r="BH53" s="29" t="str">
        <f t="shared" si="8"/>
        <v/>
      </c>
      <c r="BI53" s="33" t="str">
        <f t="shared" si="20"/>
        <v/>
      </c>
      <c r="BJ53" s="34" t="str">
        <f t="shared" si="9"/>
        <v/>
      </c>
      <c r="BK53" s="34" t="str">
        <f t="shared" si="10"/>
        <v/>
      </c>
      <c r="BL53" s="34" t="str">
        <f t="shared" si="11"/>
        <v/>
      </c>
      <c r="BM53" s="190" t="str">
        <f t="shared" si="12"/>
        <v/>
      </c>
      <c r="BN53" s="190" t="str">
        <f t="shared" si="13"/>
        <v/>
      </c>
      <c r="BO53" s="190" t="str">
        <f t="shared" si="14"/>
        <v/>
      </c>
      <c r="BP53" s="190" t="str">
        <f t="shared" si="15"/>
        <v/>
      </c>
      <c r="BQ53" s="190" t="str">
        <f t="shared" si="16"/>
        <v/>
      </c>
      <c r="BR53" s="190" t="str">
        <f t="shared" si="17"/>
        <v/>
      </c>
      <c r="BS53" s="190" t="str">
        <f t="shared" si="18"/>
        <v/>
      </c>
    </row>
    <row r="54" spans="1:71" ht="14.1">
      <c r="A54" s="3"/>
      <c r="B54" s="3"/>
      <c r="C54" s="3"/>
      <c r="D54" s="3"/>
      <c r="E54" s="3"/>
      <c r="F54" s="3"/>
      <c r="G54" s="3"/>
      <c r="H54" s="3"/>
      <c r="I54" s="3"/>
      <c r="J54" s="3"/>
      <c r="K54" s="3"/>
      <c r="L54" s="3"/>
      <c r="M54" s="3"/>
      <c r="N54" s="5"/>
      <c r="O54" s="5"/>
      <c r="P54" s="3"/>
      <c r="Q54" s="3"/>
      <c r="R54" s="3"/>
      <c r="S54" s="3"/>
      <c r="T54" s="3"/>
      <c r="U54" s="3"/>
      <c r="V54" s="3"/>
      <c r="BM54" s="190"/>
      <c r="BN54" s="190"/>
      <c r="BO54" s="190"/>
      <c r="BP54" s="190"/>
      <c r="BQ54" s="190"/>
      <c r="BR54" s="190"/>
      <c r="BS54" s="190"/>
    </row>
    <row r="55" spans="1:71" ht="14.1">
      <c r="A55" s="3"/>
      <c r="B55" s="3"/>
      <c r="C55" s="3"/>
      <c r="D55" s="3"/>
      <c r="E55" s="3"/>
      <c r="F55" s="3"/>
      <c r="G55" s="3"/>
      <c r="H55" s="3"/>
      <c r="I55" s="3"/>
      <c r="J55" s="3"/>
      <c r="K55" s="3"/>
      <c r="L55" s="3"/>
      <c r="M55" s="3"/>
      <c r="N55" s="5"/>
      <c r="O55" s="5"/>
      <c r="P55" s="3"/>
      <c r="Q55" s="3"/>
      <c r="R55" s="3"/>
      <c r="S55" s="3"/>
      <c r="T55" s="3"/>
      <c r="U55" s="3"/>
      <c r="V55" s="3"/>
      <c r="BM55" s="190"/>
      <c r="BN55" s="190"/>
      <c r="BO55" s="190"/>
      <c r="BP55" s="190"/>
      <c r="BQ55" s="190"/>
      <c r="BR55" s="190"/>
      <c r="BS55" s="190"/>
    </row>
    <row r="56" spans="1:71" ht="14.1">
      <c r="A56" s="3"/>
      <c r="B56" s="3"/>
      <c r="C56" s="3"/>
      <c r="D56" s="3"/>
      <c r="E56" s="3"/>
      <c r="F56" s="3"/>
      <c r="G56" s="3"/>
      <c r="H56" s="3"/>
      <c r="I56" s="3"/>
      <c r="J56" s="3"/>
      <c r="K56" s="3"/>
      <c r="L56" s="3"/>
      <c r="M56" s="3"/>
      <c r="N56" s="5"/>
      <c r="O56" s="5"/>
      <c r="P56" s="3"/>
      <c r="Q56" s="3"/>
      <c r="R56" s="3"/>
      <c r="S56" s="3"/>
      <c r="T56" s="3"/>
      <c r="U56" s="3"/>
      <c r="V56" s="3"/>
      <c r="BM56" s="190"/>
      <c r="BN56" s="190"/>
      <c r="BO56" s="190"/>
      <c r="BP56" s="190"/>
      <c r="BQ56" s="190"/>
      <c r="BR56" s="190"/>
      <c r="BS56" s="190"/>
    </row>
    <row r="57" spans="1:71" ht="14.1">
      <c r="A57" s="3"/>
      <c r="B57" s="3"/>
      <c r="C57" s="3"/>
      <c r="D57" s="3"/>
      <c r="E57" s="3"/>
      <c r="F57" s="3"/>
      <c r="G57" s="3"/>
      <c r="H57" s="3"/>
      <c r="I57" s="3"/>
      <c r="J57" s="3"/>
      <c r="K57" s="3"/>
      <c r="L57" s="3"/>
      <c r="M57" s="3"/>
      <c r="N57" s="5"/>
      <c r="O57" s="5"/>
      <c r="P57" s="3"/>
      <c r="Q57" s="3"/>
      <c r="R57" s="3"/>
      <c r="S57" s="3"/>
      <c r="T57" s="3"/>
      <c r="U57" s="3"/>
      <c r="V57" s="3"/>
      <c r="BM57" s="190"/>
      <c r="BN57" s="190"/>
      <c r="BO57" s="190"/>
      <c r="BP57" s="190"/>
      <c r="BQ57" s="190"/>
      <c r="BR57" s="190"/>
      <c r="BS57" s="190"/>
    </row>
    <row r="58" spans="1:71" ht="14.1">
      <c r="A58" s="3"/>
      <c r="B58" s="3"/>
      <c r="C58" s="3"/>
      <c r="D58" s="3"/>
      <c r="E58" s="3"/>
      <c r="F58" s="3"/>
      <c r="G58" s="3"/>
      <c r="H58" s="3"/>
      <c r="I58" s="3"/>
      <c r="J58" s="3"/>
      <c r="K58" s="3"/>
      <c r="L58" s="3"/>
      <c r="M58" s="3"/>
      <c r="N58" s="5"/>
      <c r="O58" s="5"/>
      <c r="P58" s="3"/>
      <c r="Q58" s="3"/>
      <c r="R58" s="3"/>
      <c r="S58" s="3"/>
      <c r="T58" s="3"/>
      <c r="U58" s="3"/>
      <c r="V58" s="3"/>
      <c r="BM58" s="190"/>
      <c r="BN58" s="190"/>
      <c r="BO58" s="190"/>
      <c r="BP58" s="190"/>
      <c r="BQ58" s="190"/>
      <c r="BR58" s="190"/>
      <c r="BS58" s="190"/>
    </row>
    <row r="59" spans="1:71" ht="14.1">
      <c r="A59" s="3"/>
      <c r="B59" s="3"/>
      <c r="C59" s="3"/>
      <c r="D59" s="3"/>
      <c r="E59" s="3"/>
      <c r="F59" s="3"/>
      <c r="G59" s="3"/>
      <c r="H59" s="3"/>
      <c r="I59" s="3"/>
      <c r="J59" s="3"/>
      <c r="K59" s="3"/>
      <c r="L59" s="3"/>
      <c r="M59" s="3"/>
      <c r="N59" s="5"/>
      <c r="O59" s="5"/>
      <c r="P59" s="3"/>
      <c r="Q59" s="3"/>
      <c r="R59" s="3"/>
      <c r="S59" s="3"/>
      <c r="T59" s="3"/>
      <c r="U59" s="3"/>
      <c r="V59" s="3"/>
      <c r="BM59" s="190"/>
      <c r="BN59" s="190"/>
      <c r="BO59" s="190"/>
      <c r="BP59" s="190"/>
      <c r="BQ59" s="190"/>
      <c r="BR59" s="190"/>
      <c r="BS59" s="190"/>
    </row>
    <row r="60" spans="1:71" ht="14.1">
      <c r="A60" s="3"/>
      <c r="B60" s="3"/>
      <c r="C60" s="3"/>
      <c r="D60" s="3"/>
      <c r="E60" s="3"/>
      <c r="F60" s="3"/>
      <c r="G60" s="3"/>
      <c r="H60" s="3"/>
      <c r="I60" s="3"/>
      <c r="J60" s="3"/>
      <c r="K60" s="3"/>
      <c r="L60" s="3"/>
      <c r="M60" s="3"/>
      <c r="N60" s="5"/>
      <c r="O60" s="5"/>
      <c r="P60" s="3"/>
      <c r="Q60" s="3"/>
      <c r="R60" s="3"/>
      <c r="S60" s="3"/>
      <c r="T60" s="3"/>
      <c r="U60" s="3"/>
      <c r="V60" s="3"/>
      <c r="BM60" s="190"/>
      <c r="BN60" s="190"/>
      <c r="BO60" s="190"/>
      <c r="BP60" s="190"/>
      <c r="BQ60" s="190"/>
      <c r="BR60" s="190"/>
      <c r="BS60" s="190"/>
    </row>
    <row r="61" spans="1:71" ht="14.1">
      <c r="A61" s="3"/>
      <c r="B61" s="3"/>
      <c r="C61" s="3"/>
      <c r="D61" s="3"/>
      <c r="E61" s="3"/>
      <c r="F61" s="3"/>
      <c r="G61" s="3"/>
      <c r="H61" s="3"/>
      <c r="I61" s="3"/>
      <c r="J61" s="3"/>
      <c r="K61" s="3"/>
      <c r="L61" s="3"/>
      <c r="M61" s="3"/>
      <c r="N61" s="5"/>
      <c r="O61" s="5"/>
      <c r="P61" s="3"/>
      <c r="Q61" s="3"/>
      <c r="R61" s="3"/>
      <c r="S61" s="3"/>
      <c r="T61" s="3"/>
      <c r="U61" s="3"/>
      <c r="V61" s="3"/>
      <c r="BM61" s="190"/>
      <c r="BN61" s="190"/>
      <c r="BO61" s="190"/>
      <c r="BP61" s="190"/>
      <c r="BQ61" s="190"/>
      <c r="BR61" s="190"/>
      <c r="BS61" s="190"/>
    </row>
    <row r="62" spans="1:71" ht="14.1">
      <c r="A62" s="3"/>
      <c r="B62" s="3"/>
      <c r="C62" s="3"/>
      <c r="D62" s="3"/>
      <c r="E62" s="3"/>
      <c r="F62" s="3"/>
      <c r="G62" s="3"/>
      <c r="H62" s="3"/>
      <c r="I62" s="3"/>
      <c r="J62" s="3"/>
      <c r="K62" s="3"/>
      <c r="L62" s="3"/>
      <c r="M62" s="3"/>
      <c r="N62" s="5"/>
      <c r="O62" s="5"/>
      <c r="P62" s="3"/>
      <c r="Q62" s="3"/>
      <c r="R62" s="3"/>
      <c r="S62" s="3"/>
      <c r="T62" s="3"/>
      <c r="U62" s="3"/>
      <c r="V62" s="3"/>
      <c r="BM62" s="190"/>
      <c r="BN62" s="190"/>
      <c r="BO62" s="190"/>
      <c r="BP62" s="190"/>
      <c r="BQ62" s="190"/>
      <c r="BR62" s="190"/>
      <c r="BS62" s="190"/>
    </row>
    <row r="63" spans="1:71" ht="14.1">
      <c r="A63" s="3"/>
      <c r="B63" s="3"/>
      <c r="C63" s="3"/>
      <c r="D63" s="3"/>
      <c r="E63" s="3"/>
      <c r="F63" s="3"/>
      <c r="G63" s="3"/>
      <c r="H63" s="3"/>
      <c r="I63" s="3"/>
      <c r="J63" s="3"/>
      <c r="K63" s="3"/>
      <c r="L63" s="3"/>
      <c r="M63" s="3"/>
      <c r="N63" s="5"/>
      <c r="O63" s="5"/>
      <c r="P63" s="3"/>
      <c r="Q63" s="3"/>
      <c r="R63" s="3"/>
      <c r="S63" s="3"/>
      <c r="T63" s="3"/>
      <c r="U63" s="3"/>
      <c r="V63" s="3"/>
      <c r="BM63" s="190"/>
      <c r="BN63" s="190"/>
      <c r="BO63" s="190"/>
      <c r="BP63" s="190"/>
      <c r="BQ63" s="190"/>
      <c r="BR63" s="190"/>
      <c r="BS63" s="190"/>
    </row>
    <row r="64" spans="1:71" ht="14.1">
      <c r="A64" s="3"/>
      <c r="B64" s="3"/>
      <c r="C64" s="3"/>
      <c r="D64" s="3"/>
      <c r="E64" s="3"/>
      <c r="F64" s="3"/>
      <c r="G64" s="3"/>
      <c r="H64" s="3"/>
      <c r="I64" s="3"/>
      <c r="J64" s="3"/>
      <c r="K64" s="3"/>
      <c r="L64" s="3"/>
      <c r="M64" s="3"/>
      <c r="N64" s="5"/>
      <c r="O64" s="5"/>
      <c r="P64" s="3"/>
      <c r="Q64" s="3"/>
      <c r="R64" s="3"/>
      <c r="S64" s="3"/>
      <c r="T64" s="3"/>
      <c r="U64" s="3"/>
      <c r="V64" s="3"/>
      <c r="BM64" s="190"/>
      <c r="BN64" s="190"/>
      <c r="BO64" s="190"/>
      <c r="BP64" s="190"/>
      <c r="BQ64" s="190"/>
      <c r="BR64" s="190"/>
      <c r="BS64" s="190"/>
    </row>
    <row r="65" spans="1:22" ht="14.1">
      <c r="A65" s="3"/>
      <c r="B65" s="3"/>
      <c r="C65" s="3"/>
      <c r="D65" s="3"/>
      <c r="E65" s="3"/>
      <c r="F65" s="3"/>
      <c r="G65" s="3"/>
      <c r="H65" s="3"/>
      <c r="I65" s="3"/>
      <c r="J65" s="3"/>
      <c r="K65" s="3"/>
      <c r="L65" s="3"/>
      <c r="M65" s="3"/>
      <c r="N65" s="5"/>
      <c r="O65" s="5"/>
      <c r="P65" s="3"/>
      <c r="Q65" s="3"/>
      <c r="R65" s="3"/>
      <c r="S65" s="3"/>
      <c r="T65" s="3"/>
      <c r="U65" s="3"/>
      <c r="V65" s="3"/>
    </row>
    <row r="66" spans="1:22" ht="14.1">
      <c r="A66" s="3"/>
      <c r="B66" s="3"/>
      <c r="C66" s="3"/>
      <c r="D66" s="3"/>
      <c r="E66" s="3"/>
      <c r="F66" s="3"/>
      <c r="G66" s="3"/>
      <c r="H66" s="3"/>
      <c r="I66" s="3"/>
      <c r="J66" s="3"/>
      <c r="K66" s="3"/>
      <c r="L66" s="3"/>
      <c r="M66" s="3"/>
      <c r="N66" s="5"/>
      <c r="O66" s="5"/>
      <c r="P66" s="3"/>
      <c r="Q66" s="3"/>
      <c r="R66" s="3"/>
      <c r="S66" s="3"/>
      <c r="T66" s="3"/>
      <c r="U66" s="3"/>
      <c r="V66" s="3"/>
    </row>
    <row r="67" spans="1:22" ht="14.1">
      <c r="A67" s="3"/>
      <c r="B67" s="3"/>
      <c r="C67" s="3"/>
      <c r="D67" s="3"/>
      <c r="E67" s="3"/>
      <c r="F67" s="3"/>
      <c r="G67" s="3"/>
      <c r="H67" s="3"/>
      <c r="I67" s="3"/>
      <c r="J67" s="3"/>
      <c r="K67" s="3"/>
      <c r="L67" s="3"/>
      <c r="M67" s="3"/>
      <c r="N67" s="5"/>
      <c r="O67" s="5"/>
      <c r="P67" s="3"/>
      <c r="Q67" s="3"/>
      <c r="R67" s="3"/>
      <c r="S67" s="3"/>
      <c r="T67" s="3"/>
      <c r="U67" s="3"/>
      <c r="V67" s="3"/>
    </row>
    <row r="68" spans="1:22" ht="14.1">
      <c r="A68" s="3"/>
      <c r="B68" s="3"/>
      <c r="C68" s="3"/>
      <c r="D68" s="3"/>
      <c r="E68" s="3"/>
      <c r="F68" s="3"/>
      <c r="G68" s="3"/>
      <c r="H68" s="3"/>
      <c r="I68" s="3"/>
      <c r="J68" s="3"/>
      <c r="K68" s="3"/>
      <c r="L68" s="3"/>
      <c r="M68" s="3"/>
      <c r="N68" s="5"/>
      <c r="O68" s="5"/>
      <c r="P68" s="3"/>
      <c r="Q68" s="3"/>
      <c r="R68" s="3"/>
      <c r="S68" s="3"/>
      <c r="T68" s="3"/>
      <c r="U68" s="3"/>
      <c r="V68" s="3"/>
    </row>
    <row r="69" spans="1:22" ht="14.1">
      <c r="D69" s="3"/>
      <c r="E69" s="3"/>
      <c r="F69" s="3"/>
      <c r="G69" s="3"/>
      <c r="H69" s="3"/>
      <c r="I69" s="3"/>
      <c r="J69" s="3"/>
      <c r="K69" s="3"/>
      <c r="L69" s="3"/>
      <c r="M69" s="3"/>
      <c r="N69" s="5"/>
      <c r="O69" s="5"/>
      <c r="P69" s="3"/>
      <c r="Q69" s="3"/>
      <c r="R69" s="3"/>
    </row>
    <row r="70" spans="1:22" ht="14.1">
      <c r="D70" s="3"/>
      <c r="E70" s="3"/>
      <c r="F70" s="3"/>
      <c r="G70" s="3"/>
      <c r="H70" s="3"/>
      <c r="I70" s="3"/>
      <c r="J70" s="3"/>
      <c r="K70" s="3"/>
      <c r="L70" s="3"/>
      <c r="M70" s="3"/>
      <c r="N70" s="5"/>
      <c r="O70" s="5"/>
      <c r="P70" s="3"/>
      <c r="Q70" s="3"/>
      <c r="R70" s="3"/>
    </row>
    <row r="71" spans="1:22" ht="14.1">
      <c r="D71" s="3"/>
      <c r="E71" s="3"/>
      <c r="F71" s="3"/>
      <c r="G71" s="3"/>
      <c r="H71" s="3"/>
      <c r="I71" s="3"/>
      <c r="J71" s="3"/>
      <c r="K71" s="3"/>
      <c r="L71" s="3"/>
      <c r="M71" s="3"/>
      <c r="N71" s="5"/>
      <c r="O71" s="5"/>
      <c r="P71" s="3"/>
      <c r="Q71" s="3"/>
      <c r="R71" s="3"/>
    </row>
    <row r="72" spans="1:22" ht="14.1">
      <c r="D72" s="3"/>
      <c r="E72" s="3"/>
      <c r="F72" s="3"/>
      <c r="G72" s="3"/>
      <c r="H72" s="3"/>
      <c r="I72" s="3"/>
      <c r="J72" s="3"/>
      <c r="K72" s="3"/>
      <c r="L72" s="3"/>
      <c r="M72" s="3"/>
      <c r="N72" s="5"/>
      <c r="O72" s="5"/>
      <c r="P72" s="3"/>
      <c r="Q72" s="3"/>
      <c r="R72" s="3"/>
    </row>
    <row r="73" spans="1:22" ht="14.1">
      <c r="D73" s="3"/>
      <c r="E73" s="3"/>
      <c r="F73" s="3"/>
      <c r="G73" s="3"/>
      <c r="H73" s="3"/>
      <c r="I73" s="3"/>
      <c r="J73" s="3"/>
      <c r="K73" s="3"/>
      <c r="L73" s="3"/>
      <c r="M73" s="3"/>
      <c r="N73" s="5"/>
      <c r="O73" s="5"/>
      <c r="P73" s="3"/>
      <c r="Q73" s="3"/>
      <c r="R73" s="3"/>
    </row>
    <row r="74" spans="1:22" ht="14.1">
      <c r="D74" s="3"/>
      <c r="E74" s="3"/>
      <c r="F74" s="3"/>
      <c r="G74" s="3"/>
      <c r="H74" s="3"/>
      <c r="I74" s="3"/>
      <c r="J74" s="3"/>
      <c r="K74" s="3"/>
      <c r="L74" s="3"/>
      <c r="M74" s="3"/>
      <c r="N74" s="5"/>
      <c r="O74" s="5"/>
      <c r="P74" s="3"/>
      <c r="Q74" s="3"/>
      <c r="R74" s="3"/>
    </row>
    <row r="75" spans="1:22" ht="14.1">
      <c r="D75" s="3"/>
      <c r="E75" s="3"/>
      <c r="F75" s="3"/>
      <c r="G75" s="3"/>
      <c r="H75" s="3"/>
      <c r="I75" s="3"/>
      <c r="J75" s="3"/>
      <c r="K75" s="3"/>
      <c r="L75" s="3"/>
      <c r="M75" s="3"/>
      <c r="N75" s="5"/>
      <c r="O75" s="5"/>
      <c r="P75" s="3"/>
      <c r="Q75" s="3"/>
      <c r="R75" s="3"/>
    </row>
    <row r="76" spans="1:22" ht="14.1">
      <c r="D76" s="3"/>
      <c r="E76" s="3"/>
      <c r="F76" s="3"/>
      <c r="G76" s="3"/>
      <c r="H76" s="3"/>
      <c r="I76" s="3"/>
      <c r="J76" s="3"/>
      <c r="K76" s="3"/>
      <c r="L76" s="3"/>
      <c r="M76" s="3"/>
      <c r="N76" s="5"/>
      <c r="O76" s="5"/>
      <c r="P76" s="3"/>
      <c r="Q76" s="3"/>
      <c r="R76" s="3"/>
    </row>
    <row r="77" spans="1:22" ht="14.1">
      <c r="D77" s="3"/>
      <c r="E77" s="3"/>
      <c r="F77" s="3"/>
      <c r="G77" s="3"/>
      <c r="H77" s="3"/>
      <c r="I77" s="3"/>
      <c r="J77" s="3"/>
      <c r="K77" s="3"/>
      <c r="L77" s="3"/>
      <c r="M77" s="3"/>
      <c r="N77" s="5"/>
      <c r="O77" s="5"/>
      <c r="P77" s="3"/>
      <c r="Q77" s="3"/>
      <c r="R77" s="3"/>
    </row>
    <row r="78" spans="1:22" ht="14.1">
      <c r="D78" s="3"/>
      <c r="E78" s="3"/>
      <c r="F78" s="3"/>
      <c r="G78" s="3"/>
      <c r="H78" s="3"/>
      <c r="I78" s="3"/>
      <c r="J78" s="3"/>
      <c r="K78" s="3"/>
      <c r="L78" s="3"/>
      <c r="M78" s="3"/>
      <c r="N78" s="5"/>
      <c r="O78" s="5"/>
      <c r="P78" s="3"/>
      <c r="Q78" s="3"/>
      <c r="R78" s="3"/>
    </row>
    <row r="79" spans="1:22" ht="14.1">
      <c r="D79" s="3"/>
      <c r="E79" s="3"/>
      <c r="F79" s="3"/>
      <c r="G79" s="3"/>
      <c r="H79" s="3"/>
      <c r="I79" s="3"/>
      <c r="J79" s="3"/>
      <c r="K79" s="3"/>
      <c r="L79" s="3"/>
      <c r="M79" s="3"/>
      <c r="N79" s="5"/>
      <c r="O79" s="5"/>
      <c r="P79" s="3"/>
      <c r="Q79" s="3"/>
      <c r="R79" s="3"/>
    </row>
    <row r="80" spans="1:22" ht="14.1">
      <c r="D80" s="3"/>
      <c r="E80" s="3"/>
      <c r="F80" s="3"/>
      <c r="G80" s="3"/>
      <c r="H80" s="3"/>
      <c r="I80" s="3"/>
      <c r="J80" s="3"/>
      <c r="K80" s="3"/>
      <c r="L80" s="3"/>
      <c r="M80" s="3"/>
      <c r="N80" s="5"/>
      <c r="O80" s="5"/>
      <c r="P80" s="3"/>
      <c r="Q80" s="3"/>
      <c r="R80" s="3"/>
    </row>
    <row r="81" spans="4:18" ht="14.1">
      <c r="D81" s="3"/>
      <c r="E81" s="3"/>
      <c r="F81" s="3"/>
      <c r="G81" s="3"/>
      <c r="H81" s="3"/>
      <c r="I81" s="3"/>
      <c r="J81" s="3"/>
      <c r="K81" s="3"/>
      <c r="L81" s="3"/>
      <c r="M81" s="3"/>
      <c r="N81" s="5"/>
      <c r="O81" s="5"/>
      <c r="P81" s="3"/>
      <c r="Q81" s="3"/>
      <c r="R81" s="3"/>
    </row>
    <row r="82" spans="4:18" ht="14.1">
      <c r="D82" s="3"/>
      <c r="E82" s="3"/>
      <c r="F82" s="3"/>
      <c r="G82" s="3"/>
      <c r="H82" s="3"/>
      <c r="I82" s="3"/>
      <c r="J82" s="3"/>
      <c r="K82" s="3"/>
      <c r="L82" s="3"/>
      <c r="M82" s="3"/>
      <c r="N82" s="5"/>
      <c r="O82" s="5"/>
      <c r="P82" s="3"/>
      <c r="Q82" s="3"/>
      <c r="R82" s="3"/>
    </row>
    <row r="83" spans="4:18" ht="14.1">
      <c r="D83" s="3"/>
      <c r="E83" s="3"/>
      <c r="F83" s="3"/>
      <c r="G83" s="3"/>
      <c r="H83" s="3"/>
      <c r="I83" s="3"/>
      <c r="J83" s="3"/>
      <c r="K83" s="3"/>
      <c r="L83" s="3"/>
      <c r="M83" s="3"/>
      <c r="N83" s="5"/>
      <c r="O83" s="5"/>
      <c r="P83" s="3"/>
      <c r="Q83" s="3"/>
      <c r="R83" s="3"/>
    </row>
    <row r="84" spans="4:18" ht="14.1">
      <c r="D84" s="3"/>
      <c r="E84" s="3"/>
      <c r="F84" s="3"/>
      <c r="G84" s="3"/>
      <c r="H84" s="3"/>
      <c r="I84" s="3"/>
      <c r="J84" s="3"/>
      <c r="K84" s="3"/>
      <c r="L84" s="3"/>
      <c r="M84" s="3"/>
      <c r="N84" s="5"/>
      <c r="O84" s="5"/>
      <c r="P84" s="3"/>
      <c r="Q84" s="3"/>
      <c r="R84" s="3"/>
    </row>
    <row r="85" spans="4:18" ht="14.1">
      <c r="D85" s="3"/>
      <c r="E85" s="3"/>
      <c r="F85" s="3"/>
      <c r="G85" s="3"/>
      <c r="H85" s="3"/>
      <c r="I85" s="3"/>
      <c r="J85" s="3"/>
      <c r="K85" s="3"/>
      <c r="L85" s="3"/>
      <c r="M85" s="3"/>
      <c r="N85" s="5"/>
      <c r="O85" s="5"/>
      <c r="P85" s="3"/>
      <c r="Q85" s="3"/>
      <c r="R85" s="3"/>
    </row>
    <row r="86" spans="4:18" ht="14.1">
      <c r="N86" s="5"/>
      <c r="O86" s="6"/>
    </row>
  </sheetData>
  <phoneticPr fontId="6"/>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d7577c6-a9e8-4c7f-8ed3-0803c5e54a9f">
      <Terms xmlns="http://schemas.microsoft.com/office/infopath/2007/PartnerControls"/>
    </lcf76f155ced4ddcb4097134ff3c332f>
    <TaxCatchAll xmlns="685f2ec1-af2c-40df-baea-2096d68ae37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63B0F8A4C37354FA13D9391A39A6DD5" ma:contentTypeVersion="13" ma:contentTypeDescription="新しいドキュメントを作成します。" ma:contentTypeScope="" ma:versionID="fa62c3b87de286adb073f808638b5dbc">
  <xsd:schema xmlns:xsd="http://www.w3.org/2001/XMLSchema" xmlns:xs="http://www.w3.org/2001/XMLSchema" xmlns:p="http://schemas.microsoft.com/office/2006/metadata/properties" xmlns:ns2="fd7577c6-a9e8-4c7f-8ed3-0803c5e54a9f" xmlns:ns3="685f2ec1-af2c-40df-baea-2096d68ae374" targetNamespace="http://schemas.microsoft.com/office/2006/metadata/properties" ma:root="true" ma:fieldsID="a336bb8e7e339fb81d9684a8ab259e96" ns2:_="" ns3:_="">
    <xsd:import namespace="fd7577c6-a9e8-4c7f-8ed3-0803c5e54a9f"/>
    <xsd:import namespace="685f2ec1-af2c-40df-baea-2096d68ae37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7577c6-a9e8-4c7f-8ed3-0803c5e54a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c9747081-4147-4cd4-b072-3e724907186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5f2ec1-af2c-40df-baea-2096d68ae37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c5b482f-ab6f-413d-be66-3da3c59e6c29}" ma:internalName="TaxCatchAll" ma:showField="CatchAllData" ma:web="685f2ec1-af2c-40df-baea-2096d68ae374">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F685D4-9F05-43EB-B6EC-9EE2A2568D26}"/>
</file>

<file path=customXml/itemProps2.xml><?xml version="1.0" encoding="utf-8"?>
<ds:datastoreItem xmlns:ds="http://schemas.openxmlformats.org/officeDocument/2006/customXml" ds:itemID="{6CAA1FA4-3B43-4CD5-A8EA-7C812C15AD1B}"/>
</file>

<file path=customXml/itemProps3.xml><?xml version="1.0" encoding="utf-8"?>
<ds:datastoreItem xmlns:ds="http://schemas.openxmlformats.org/officeDocument/2006/customXml" ds:itemID="{02CF7757-798A-4226-90C6-4082F554A04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2021-12-02T15:13:54Z</dcterms:created>
  <dcterms:modified xsi:type="dcterms:W3CDTF">2024-06-18T02:12:43Z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1041-9.1.0.4266</vt:lpwstr>
  </property>
  <property fmtid="{D5CDD505-2E9C-101B-9397-08002B2CF9AE}" pid="3" name="ContentTypeId">
    <vt:lpwstr>0x010100763B0F8A4C37354FA13D9391A39A6DD5</vt:lpwstr>
  </property>
</Properties>
</file>